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520" windowHeight="10920" activeTab="5"/>
  </bookViews>
  <sheets>
    <sheet name="Лист1" sheetId="1" r:id="rId1"/>
    <sheet name="Лист2" sheetId="2" r:id="rId2"/>
    <sheet name="Доходы 130" sheetId="3" r:id="rId3"/>
    <sheet name="Доходы 150" sheetId="4" state="hidden" r:id="rId4"/>
    <sheet name="Доходы 180" sheetId="5" r:id="rId5"/>
    <sheet name="иные цели" sheetId="6" r:id="rId6"/>
  </sheets>
  <definedNames>
    <definedName name="_xlnm.Print_Area" localSheetId="2">'Доходы 130'!$A$1:$AZ$94</definedName>
    <definedName name="_xlnm.Print_Area" localSheetId="3">'Доходы 150'!$A$1:$AZ$83</definedName>
    <definedName name="_xlnm.Print_Area" localSheetId="4">'Доходы 180'!$A$1:$AZ$49</definedName>
    <definedName name="_xlnm.Print_Area" localSheetId="0">'Лист1'!$A$1:$FF$116</definedName>
  </definedNames>
  <calcPr fullCalcOnLoad="1"/>
</workbook>
</file>

<file path=xl/sharedStrings.xml><?xml version="1.0" encoding="utf-8"?>
<sst xmlns="http://schemas.openxmlformats.org/spreadsheetml/2006/main" count="1070" uniqueCount="544">
  <si>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</si>
  <si>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</si>
  <si>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</si>
  <si>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</si>
  <si>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</si>
  <si>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</si>
  <si>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</si>
  <si>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</si>
  <si>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</si>
  <si>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</si>
  <si>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</si>
  <si>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</si>
  <si>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</si>
  <si>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</si>
  <si>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</si>
  <si>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</si>
  <si>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</si>
  <si>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</si>
  <si>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</si>
  <si>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</si>
  <si>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</si>
  <si>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</si>
  <si>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</si>
  <si>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</si>
  <si>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</si>
  <si>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</si>
  <si>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</si>
  <si>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</si>
  <si>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</si>
  <si>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</si>
  <si>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</si>
  <si>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</si>
  <si>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</si>
  <si>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</si>
  <si>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</si>
  <si>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</si>
  <si>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</si>
  <si>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</si>
  <si>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</si>
  <si>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</si>
  <si>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</si>
  <si>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</si>
  <si>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</si>
  <si>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</si>
  <si>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</si>
  <si>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</si>
  <si>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</si>
  <si>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</si>
  <si>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</si>
  <si>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</si>
  <si>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</si>
  <si>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</si>
  <si>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</si>
  <si>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</si>
  <si>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</si>
  <si>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</si>
  <si>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</si>
  <si>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</si>
  <si>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</si>
  <si>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</si>
  <si>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</si>
  <si>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</si>
  <si>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</si>
  <si>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</si>
  <si>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</si>
  <si>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</si>
  <si>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</si>
  <si>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</si>
  <si>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</si>
  <si>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</si>
  <si>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</si>
  <si>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</si>
  <si>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</si>
  <si>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</si>
  <si>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</si>
  <si>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</si>
  <si>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</si>
  <si>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</si>
  <si>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</si>
  <si>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</si>
  <si>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</si>
  <si>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</si>
  <si>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</si>
  <si>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</si>
  <si>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</si>
  <si>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</si>
  <si>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</si>
  <si>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</si>
  <si>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</si>
  <si>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</si>
  <si>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</si>
  <si>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</si>
  <si>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</si>
  <si>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</si>
  <si>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</si>
  <si>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</si>
  <si>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</si>
  <si>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</si>
  <si>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</si>
  <si>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</si>
  <si>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</si>
  <si>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</si>
  <si>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</si>
  <si>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</si>
  <si>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</si>
  <si>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</si>
  <si>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</si>
  <si>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</si>
  <si>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</si>
  <si>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</si>
  <si>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</si>
  <si>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</si>
  <si>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</si>
  <si>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</si>
  <si>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</si>
  <si>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</si>
  <si>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</si>
  <si>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</si>
  <si>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</si>
  <si>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</si>
  <si>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</si>
  <si>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</si>
  <si>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</si>
  <si>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</si>
  <si>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</si>
  <si>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</si>
  <si>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</si>
  <si>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</si>
  <si>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</si>
  <si>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</si>
  <si>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</si>
  <si>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</si>
  <si>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</si>
  <si>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</si>
  <si>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</si>
  <si>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</si>
  <si>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</si>
  <si>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</si>
  <si>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</si>
  <si>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</si>
  <si>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</si>
  <si>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</si>
  <si>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</si>
  <si>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</si>
  <si>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</si>
  <si>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</si>
  <si>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</si>
  <si>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</si>
  <si>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</si>
  <si>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</si>
  <si>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</si>
  <si>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</si>
  <si>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</si>
  <si>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</si>
  <si>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</si>
  <si>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</si>
  <si>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</si>
  <si>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</si>
  <si>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</si>
  <si>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</si>
  <si>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</si>
  <si>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</si>
  <si>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</si>
  <si>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</si>
  <si>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</si>
  <si>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</si>
  <si>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</si>
  <si>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</si>
  <si>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</si>
  <si>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</si>
  <si>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</si>
  <si>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</si>
  <si>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</si>
  <si>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</si>
  <si>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</si>
  <si>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</si>
  <si>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</si>
  <si>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</si>
  <si>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</si>
  <si>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</si>
  <si>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</si>
  <si>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</si>
  <si>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</si>
  <si>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</si>
  <si>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</si>
  <si>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</si>
  <si>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</si>
  <si>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</si>
  <si>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</si>
  <si>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</si>
  <si>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</si>
  <si>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</si>
  <si>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</si>
  <si>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</si>
  <si>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</si>
  <si>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</si>
  <si>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</si>
  <si>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</si>
  <si>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</si>
  <si>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</si>
  <si>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</si>
  <si>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</si>
  <si>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</si>
  <si>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</si>
  <si>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</si>
  <si>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</si>
  <si>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</si>
  <si>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</si>
  <si>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</si>
  <si>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</si>
  <si>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</si>
  <si>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</si>
  <si>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</si>
  <si>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</si>
  <si>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</si>
  <si>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</si>
  <si>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</si>
  <si>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</si>
  <si>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</si>
  <si>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</si>
  <si>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</si>
  <si>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</si>
  <si>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</si>
  <si>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</si>
  <si>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</si>
  <si>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</si>
  <si>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</si>
  <si>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</si>
  <si>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</si>
  <si>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</si>
  <si>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</si>
  <si>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</si>
  <si>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</si>
  <si>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</si>
  <si>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</si>
  <si>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</si>
  <si>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</si>
  <si>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</si>
  <si>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</si>
  <si>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</si>
  <si>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</si>
  <si>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</si>
  <si>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</si>
  <si>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</si>
  <si>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</si>
  <si>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</si>
  <si>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</si>
  <si>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</si>
  <si>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</si>
  <si>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</si>
  <si>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</si>
  <si>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</si>
  <si>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</si>
  <si>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</si>
  <si>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</si>
  <si>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</si>
  <si>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</si>
  <si>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</si>
  <si>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</si>
  <si>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</si>
  <si>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</si>
  <si>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</si>
  <si>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</si>
  <si>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</si>
  <si>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</si>
  <si>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</si>
  <si>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</si>
  <si>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</si>
  <si>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</si>
  <si>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</si>
  <si>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</si>
  <si>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Управление образования администрации города Невинномысска</t>
  </si>
  <si>
    <t>213</t>
  </si>
  <si>
    <t>291</t>
  </si>
  <si>
    <t>2641</t>
  </si>
  <si>
    <t>2642</t>
  </si>
  <si>
    <t>2643</t>
  </si>
  <si>
    <t>2644</t>
  </si>
  <si>
    <t>2645</t>
  </si>
  <si>
    <t>2646</t>
  </si>
  <si>
    <t>Услуги связи</t>
  </si>
  <si>
    <t>Коммунальные услуги</t>
  </si>
  <si>
    <t xml:space="preserve">Работы, услуги по содержанию имущества </t>
  </si>
  <si>
    <t>Прочие работы и услуги</t>
  </si>
  <si>
    <t>221</t>
  </si>
  <si>
    <t>223</t>
  </si>
  <si>
    <t>225</t>
  </si>
  <si>
    <t>226</t>
  </si>
  <si>
    <t>263101001</t>
  </si>
  <si>
    <t>Вид документа</t>
  </si>
  <si>
    <t>(основной документ - код 01; изменения к документу - код 02)</t>
  </si>
  <si>
    <t>Единица измерения:</t>
  </si>
  <si>
    <t>руб</t>
  </si>
  <si>
    <t>Код 
строки</t>
  </si>
  <si>
    <t>Сумма, руб</t>
  </si>
  <si>
    <t>0100</t>
  </si>
  <si>
    <t>0200</t>
  </si>
  <si>
    <t>0300</t>
  </si>
  <si>
    <t>0400</t>
  </si>
  <si>
    <t>0500</t>
  </si>
  <si>
    <t>0600</t>
  </si>
  <si>
    <t>0700</t>
  </si>
  <si>
    <t>Всего</t>
  </si>
  <si>
    <t>9000</t>
  </si>
  <si>
    <t>Руководитель</t>
  </si>
  <si>
    <t>(уполномоченное лицо)</t>
  </si>
  <si>
    <t>Наименование услуги (работы)</t>
  </si>
  <si>
    <t>Планируемый объем оказания услуг 
(выполнения работ)</t>
  </si>
  <si>
    <t>0003</t>
  </si>
  <si>
    <t>Итого</t>
  </si>
  <si>
    <t>вид</t>
  </si>
  <si>
    <t>номер</t>
  </si>
  <si>
    <t>наименование</t>
  </si>
  <si>
    <t>№ 92 от 02.02.1018</t>
  </si>
  <si>
    <t>О Порядке формирования и финансового обеспечения выполнения муниципального задания в отношении муниципальных учреждений города Невинномысска</t>
  </si>
  <si>
    <t>Приказ Управления образования администрации города Невинномысска</t>
  </si>
  <si>
    <t>№ 322 от 28.06.2016</t>
  </si>
  <si>
    <t>Об утверждении порядка определения нормативных затрат на оказание подведомственными управлению образования администрации города Невинномысска общеобразовательными учреждениями муниципальной услуги по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t>
  </si>
  <si>
    <t>Постановление Главы города Невинномысска Ставропольского края</t>
  </si>
  <si>
    <t>№ 575-о/д от 08.11.2016</t>
  </si>
  <si>
    <t>Об утверждении Порядка формирования и финансового обеспечения выполнения муниципального задания в отношении муниципальных учреждений города Невинномысска, учредителем которых является управление образования администрации города</t>
  </si>
  <si>
    <t>Увеличение стоимости основных средств</t>
  </si>
  <si>
    <t>310</t>
  </si>
  <si>
    <t>Увеличение стоимости материальных запасов</t>
  </si>
  <si>
    <t>Услуга 1. " Реализация основных общеобразовательных программ  дошкольного образования"</t>
  </si>
  <si>
    <t>Услуга 2.   "Присмотр и уход "</t>
  </si>
  <si>
    <t>№ 321-о/д от 28.06.2016 Об утверждении порядка определения нормативных затрат на оказание  услуги  по присмотру и уходу за детьми ,осваивающими образовательные программы дошкольного образования в муниципальных дошкольных образовательных учреждениях,подведомственных управлению образования администрации города Невинномысска,а так же затрат ,непосредственно связанных с оказанием услуги</t>
  </si>
  <si>
    <t>родительская плата</t>
  </si>
  <si>
    <t>1230</t>
  </si>
  <si>
    <t>Услуги банка</t>
  </si>
  <si>
    <t>2647</t>
  </si>
  <si>
    <t>А.Б.Речкина</t>
  </si>
  <si>
    <t>3-15-51</t>
  </si>
  <si>
    <t>Муниципальное бюджетное дошкольное образовательное учреждение "Детский сад общеразвивающего вида №43 "Аленушка" с приоритетным осуществлением познавательно-речевого направления развития воспитанников" города Невинномысска</t>
  </si>
  <si>
    <t>Н.Г.Кузьменко</t>
  </si>
  <si>
    <t>Заведующая МБДОУ № 43  города Невинномысска</t>
  </si>
  <si>
    <t>228</t>
  </si>
  <si>
    <t>0101</t>
  </si>
  <si>
    <t>0102</t>
  </si>
  <si>
    <t>Документ</t>
  </si>
  <si>
    <t>Федеральный закон от 27 июля 2010 г.</t>
  </si>
  <si>
    <t>210-ФЗ</t>
  </si>
  <si>
    <t>Об организации предоставления государственных и муниципальных услуг</t>
  </si>
  <si>
    <t>Постановление Правительства Ставропольского края от 25 июля 2011г.</t>
  </si>
  <si>
    <t>295-п</t>
  </si>
  <si>
    <t>Об утверждении Порядка разработки и утверждения органами исполнительной власти Ставропольского края административных регламентов предоставления государственных услуг</t>
  </si>
  <si>
    <t>Приказ Министерства образования и молодежной политики Ставропольского края от 13 января 2015г.</t>
  </si>
  <si>
    <t>8-пр</t>
  </si>
  <si>
    <t>Об утверждениии типового административного регламента предоставления  органами местного самоуправлением образования муниципальных районов  и городских округов Ставропольского края государственной услуги "Выплата компенсации части платы,взимаемой с родителей (законных представителей)за присмотр и уход за детьми,осваивающими образовательные программы дошкольного образования в образовательных организациях"</t>
  </si>
  <si>
    <t>Постановление администрации города Невинномысска от 20 апреля  2015г.</t>
  </si>
  <si>
    <t>Об утверждениии административного регламента предоставления управлением образованияадминистрации города Невинномысска государственной услуги "Выплата компенсации части платы,взимаемой с родителей (законных представителей)за присмотр и уход за детьми,осваивающими образовательные программы дошкольного образования в МДОУ города Невинномысска"</t>
  </si>
  <si>
    <t>прочие доходы текущего характера</t>
  </si>
  <si>
    <t>1. Расчет плановых показателей поступлений доходов от оказания платных услуг (работ), компенсаций затрат учреждений</t>
  </si>
  <si>
    <t>на  20_20_ год
(на текущий 
финансовый год)</t>
  </si>
  <si>
    <t>на  20_21_ год 
(на первый год 
планового периода)</t>
  </si>
  <si>
    <t>на  20_22_ год 
(на второй год 
планового периода)</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</si>
  <si>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</si>
  <si>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</si>
  <si>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оказания услуг, выполнения работ, компенсация затрат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</si>
  <si>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</si>
  <si>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</si>
  <si>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Планируемые поступления доходов от оказания услуг,компенсации затрат учреждения
(с. 0300 + с.0100 - с.0200 - с. 0400 + с. 0500)</t>
  </si>
  <si>
    <t>1.1. Расчет доходов от оказания услуг, выполнения работ, компенсация затрат учреждения</t>
  </si>
  <si>
    <t>Объем доходов</t>
  </si>
  <si>
    <t>Доход в виде платы за оказание услуг (выполнение работ) в рамках установленного государственного задания</t>
  </si>
  <si>
    <t>Доход от оказания услуг, выполнения работ, реализации готовой продукции сверх установленного государственного задания</t>
  </si>
  <si>
    <t>Доход от оказания услуг в рамках обязательного медицинского страхования</t>
  </si>
  <si>
    <t>Доход от оказания медицинских услуг, предоставляемых женщинам в период беременности, женщинам и новорожденным в период родов и в послеродовой период</t>
  </si>
  <si>
    <t>Плановые поступления от возмещения расходов по решению судов (возмещения судебных издержек)</t>
  </si>
  <si>
    <t>Плановые поступления в виде прочих поступлений от компенсации затрат бюджетных и автономных учреждений</t>
  </si>
  <si>
    <t>Плановые поступления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</si>
  <si>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Плановые поступления от платы за предоставление информации из государственных источников (реестров)</t>
  </si>
  <si>
    <t>0800</t>
  </si>
  <si>
    <t>1.1.1. Расчет доходов в виде платы за оказание услуг (выполнение работ) в рамках установленного государственного задания</t>
  </si>
  <si>
    <t>Плата (тариф) за единицу услуги (работы), руб</t>
  </si>
  <si>
    <t>Общий объем планируемых поступлений, руб</t>
  </si>
  <si>
    <t>1.1.1 Справочно: сведения о нормативных правовых (правовых) актах, устанавливающих размер платы (тарифа) и (или) порядок ее (его) расчета</t>
  </si>
  <si>
    <t>1.1.2. Расчет доходов от оказания услуг, выполнения работ, реализации готовой продукции сверх установленного государственного задания</t>
  </si>
  <si>
    <t>1.1.2 Справочно: сведения о нормативных правовых (правовых) актах, устанавливающих размер платы (тарифа) и (или) порядок ее (его) расчета</t>
  </si>
  <si>
    <t>1.1.3. Расчет плановых поступлений в виде прочих поступлений от компенсации затрат бюджетных и автономных учреждений</t>
  </si>
  <si>
    <t>Родительская плата</t>
  </si>
  <si>
    <t>1.1.3 Справочно: сведения о нормативных правовых (правовых) актах, устанавливающих размер платы (тарифа) и (или) порядок ее (его) расчета</t>
  </si>
  <si>
    <r>
      <t xml:space="preserve">Обоснования (расчеты) плановых показателей безвозмездных денежных поступлений </t>
    </r>
    <r>
      <rPr>
        <b/>
        <sz val="11"/>
        <rFont val="Times New Roman"/>
        <family val="1"/>
      </rPr>
      <t xml:space="preserve">
на  20_20_ год и на плановый период 20_21_ и 20_22_ годов </t>
    </r>
  </si>
  <si>
    <t>1. Расчет объема безвозмездных денежных поступлений</t>
  </si>
  <si>
    <t>Задолженность  контрагентов по доходам (дебиторская задолженность по доходам) на начало года</t>
  </si>
  <si>
    <t>Кредиторская задолженность по доходам от безвозмездных денежных поступлений на начало года</t>
  </si>
  <si>
    <t>Доходы от безвозмездных денежных поступлений</t>
  </si>
  <si>
    <t>Задолженность контрагентов по доходам (дебиторская задолженность по доходам) на конец года</t>
  </si>
  <si>
    <t>Кредиторская задолженность по доходам от безвозмездных денежных поступлений на конец  года</t>
  </si>
  <si>
    <t>0900</t>
  </si>
  <si>
    <t>1.1. Расчет доходов от безвозмездных денежных поступлений</t>
  </si>
  <si>
    <t>Трансферты, предоставленные наднациональными организациями и правительствами иностранных государств, международными финансовыми организациями</t>
  </si>
  <si>
    <t>Субсидии на иные цели</t>
  </si>
  <si>
    <t>Гранты в форме субсидий из бюджетов субъектов Российской Федерации и местных бюджетов</t>
  </si>
  <si>
    <t>Гранты, за исключением грантов в виде субсидий</t>
  </si>
  <si>
    <t>Пожертвования</t>
  </si>
  <si>
    <t>Прочие безвозмездные поступления</t>
  </si>
  <si>
    <t>1.1.4. Расчет поступлений в виде грантов, за исключением грантов в форме субсидий</t>
  </si>
  <si>
    <t>на  20__ год
(на текущий 
финансовый год)</t>
  </si>
  <si>
    <t>на  20__ год 
(на первый год 
планового периода)</t>
  </si>
  <si>
    <t>на  20__ год 
(на второй год 
планового периода)</t>
  </si>
  <si>
    <t>Поступления в виде грантов, за исключением грантов в форме субсидий, всего</t>
  </si>
  <si>
    <t>в том числе:
гранты российских организаций</t>
  </si>
  <si>
    <t>гранты международных организаций</t>
  </si>
  <si>
    <t>1.1.1. Расчет пожертвований</t>
  </si>
  <si>
    <t>Пожертвования, всего</t>
  </si>
  <si>
    <t>в том числе:
пожертвования юридических лиц</t>
  </si>
  <si>
    <t>пожертвования физических лиц</t>
  </si>
  <si>
    <t>1.1.2. Расчет плановых поступлений в виде субсидий на иные цели</t>
  </si>
  <si>
    <t>на  20_20_ год
(на текщий 
финансовый год)</t>
  </si>
  <si>
    <t>Поступления субсидий на иные цели, всего</t>
  </si>
  <si>
    <t>1.1.3. Расчет прочих безвозмездных поступлений</t>
  </si>
  <si>
    <t>Прочие безвозмездные поступления, всего</t>
  </si>
  <si>
    <t xml:space="preserve">Ведущий экономист МБУ "ЦРО" города Невинномысска </t>
  </si>
  <si>
    <t>Реализация мероприятий, проводимых в рамках МП "Развитие образования в городе Невинномысске" в части расходов по обеспечению деятельности муниципальных образовательных учреждений</t>
  </si>
  <si>
    <t>1. Расчет объема поступлений от прочих доходов</t>
  </si>
  <si>
    <t>Прочие доходы</t>
  </si>
  <si>
    <t>1.1 Расчет прочих доходов</t>
  </si>
  <si>
    <t>Прочие доходы, в т.ч.</t>
  </si>
  <si>
    <t>Краевая субвенция СК по выплате компенсации части родительской платы за содержание ребёнка в образовательных учреждениях</t>
  </si>
  <si>
    <t>23</t>
  </si>
  <si>
    <t>Старший экономист МБУ "ЦРО" города Невинномысска</t>
  </si>
  <si>
    <t>Г.Ю.Косова</t>
  </si>
  <si>
    <t>3-95-38</t>
  </si>
  <si>
    <t>мест</t>
  </si>
  <si>
    <t>край</t>
  </si>
  <si>
    <t>Заведующая МБДОУ № 50  города Невинномысска</t>
  </si>
  <si>
    <t>МБДОУ № 50 города Невинномысска</t>
  </si>
  <si>
    <t>И.Н.Алексеенко</t>
  </si>
  <si>
    <t>заведующая МБДОУ № 50 города Невинномысска</t>
  </si>
  <si>
    <t>Муниципальное бюджетное дошкольное образовательное учреждение Центр развития ребенка-детский сад  №50 "Светофорик"города Невинномысска</t>
  </si>
  <si>
    <t>Приказ МБДОУ №50 "Светофорик" города Невинномысска</t>
  </si>
  <si>
    <t>№75 от 09.09.2014  " Положение о порядке оказания платных образовательных услуг ,относящихся к основным видам деятельности МБДОУ "Центр развития ребенка -детский сад №50 "Светофорик" города Невинномысска"</t>
  </si>
  <si>
    <t xml:space="preserve">Постановление Администрации г.Невинномысска </t>
  </si>
  <si>
    <t>№ 3387 от 28.10.2013 г.  " О порядке оказания платных услуг муниципальными казенными и бюджетными учреждениями города Невинномысска"</t>
  </si>
  <si>
    <t xml:space="preserve">Постановление Правительства </t>
  </si>
  <si>
    <t>№706 от 15.08.2013  "Об утверждении Положения о порядке оказания платных образовательных услуг и Перечня платных услуг"</t>
  </si>
  <si>
    <t>Дополнительная платная образовательная услуга  "Ритмическая пластика"</t>
  </si>
  <si>
    <t>Дополнительная платная образовательная услуга  "Программа по изобразительному творчеству"</t>
  </si>
  <si>
    <t>Дополнительная платная образовательная услуга  "Дзюдо"</t>
  </si>
  <si>
    <t>Дополнительная платная образовательная услуга  "Чтение"</t>
  </si>
  <si>
    <t>Дополнительная платная образовательная услуга  "Коррекция речи"</t>
  </si>
  <si>
    <t>0004</t>
  </si>
  <si>
    <t>0005</t>
  </si>
  <si>
    <t>0006</t>
  </si>
  <si>
    <t>247</t>
  </si>
  <si>
    <t>Заведующая</t>
  </si>
  <si>
    <t>(наименование органа-учредителя (учреждения)</t>
  </si>
  <si>
    <t>2631022240</t>
  </si>
  <si>
    <t>Муниципальное бюджетное общеобразовательное учреждение средняя общеобразовательная школа № 16 города Невинномысска</t>
  </si>
  <si>
    <t>доходы от оказания платных услуг (работ) потребителям соответствующих услуг (работ)</t>
  </si>
  <si>
    <t>1240</t>
  </si>
  <si>
    <t>1410</t>
  </si>
  <si>
    <t>1420</t>
  </si>
  <si>
    <t xml:space="preserve">         пожертвования</t>
  </si>
  <si>
    <t>1430</t>
  </si>
  <si>
    <t>440</t>
  </si>
  <si>
    <t>доходы от реализации материальных запасов</t>
  </si>
  <si>
    <t>200</t>
  </si>
  <si>
    <t>211, 266</t>
  </si>
  <si>
    <t>214, 226, 266</t>
  </si>
  <si>
    <t>расходы на выплаты военнослужащим и сотрудникам, имеющим специальные звания, зависящие от размера денежного довольствия</t>
  </si>
  <si>
    <t>133</t>
  </si>
  <si>
    <t>2180</t>
  </si>
  <si>
    <t>2181</t>
  </si>
  <si>
    <t>323</t>
  </si>
  <si>
    <t>263</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</si>
  <si>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</si>
  <si>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</si>
  <si>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</si>
  <si>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</si>
  <si>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</si>
  <si>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</si>
  <si>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</si>
  <si>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</si>
  <si>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</si>
  <si>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</si>
  <si>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</si>
  <si>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</si>
  <si>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опытно-конструкторских и технологических работ</t>
  </si>
  <si>
    <t>прочую закупку товаров, работ и услуг</t>
  </si>
  <si>
    <t>220, 340</t>
  </si>
  <si>
    <t>Услуги, работы для целей капитальных вложений</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</si>
  <si>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</si>
  <si>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</si>
  <si>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</si>
  <si>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</si>
  <si>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2700</t>
  </si>
  <si>
    <t>2710</t>
  </si>
  <si>
    <t>2720</t>
  </si>
  <si>
    <t>189</t>
  </si>
  <si>
    <r>
      <t>_____</t>
    </r>
    <r>
      <rPr>
        <sz val="7"/>
        <rFont val="Times New Roman"/>
        <family val="1"/>
      </rPr>
      <t>по строкам 2000 - 2720 - коды видов расходов бюджетов классификации расходов бюджетов;</t>
    </r>
  </si>
  <si>
    <r>
      <t xml:space="preserve">Код по бюджетной классификации Российской Федерации </t>
    </r>
    <r>
      <rPr>
        <vertAlign val="superscript"/>
        <sz val="8"/>
        <rFont val="Times New Roman"/>
        <family val="1"/>
      </rPr>
      <t>10.1</t>
    </r>
  </si>
  <si>
    <t>4.1</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</si>
  <si>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</si>
  <si>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</si>
  <si>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</si>
  <si>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</si>
  <si>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</si>
  <si>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</si>
  <si>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</si>
  <si>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</si>
  <si>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</si>
  <si>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 xml:space="preserve">Руководитель учреждения </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</si>
  <si>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</si>
  <si>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</si>
  <si>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</si>
  <si>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Дополнительная платная образовательная услуга  "Ритмическая мозаика"</t>
  </si>
  <si>
    <t>Дополнительная платная образовательная услуга  "Пластилинография"</t>
  </si>
  <si>
    <t>Дополнительная платная образовательная услуга  "Обучение вокалу"</t>
  </si>
  <si>
    <t>Дополнительная платная образовательная услуга  "Мир песочных фантазий"</t>
  </si>
  <si>
    <t>291, 292,293</t>
  </si>
  <si>
    <t xml:space="preserve">Обоснования (расчеты) плановых показателей по поступлениям от прочих доходов
на  20_22_ год и на плановый период 20_23_ и 20_24_ годов </t>
  </si>
  <si>
    <t>на  20_22_ год
(на текущий 
финансовый год)</t>
  </si>
  <si>
    <t>на  20_23_ год 
(на первый год 
планового периода)</t>
  </si>
  <si>
    <t>на  20_24_ год 
(на второй год 
планового периода)</t>
  </si>
  <si>
    <t>на  2022 год
(на текущий 
финансовый год)</t>
  </si>
  <si>
    <t>на  2023 год 
(на первый год 
планового периода)</t>
  </si>
  <si>
    <t>на  2024 год 
(на второй год 
планового периода)</t>
  </si>
  <si>
    <t>24</t>
  </si>
  <si>
    <t>0007</t>
  </si>
  <si>
    <t>0008</t>
  </si>
  <si>
    <t>0009</t>
  </si>
  <si>
    <t>на  20_22_ год
(на текущий финансовый год)</t>
  </si>
  <si>
    <t>на  20_23_ год
(на первый год планового периода)</t>
  </si>
  <si>
    <t>на  20_24_ год
(на второй год планового периода)</t>
  </si>
  <si>
    <t>1. Расчет объема безвозмездных денежных поступлений и от иных доходов</t>
  </si>
  <si>
    <t>Доходы от безвозмездных денежных поступлений и от иных доходов</t>
  </si>
  <si>
    <t>1.1. Расчет доходов от безвозмездных денежных поступлений и иных доходов</t>
  </si>
  <si>
    <t>Субсидии на иные цели, в т.ч.</t>
  </si>
  <si>
    <t>Субсидии на цели, не связанные с оказанием, в соответвтсии с муниципальным заданием, услуг (выполнением работ)</t>
  </si>
  <si>
    <t>1.1.4. Расчет плановых поступлений в виде субсидий на иные цели</t>
  </si>
  <si>
    <t>Реализация мероприятий, проводимых в рамках МП "Развитие
образования в городе Невинномысске" в части расходов по обеспечению деятельности  муниципальных образовательных учреждений    606.10.05.13 (пандусы)</t>
  </si>
  <si>
    <t>1.1.4.1. Справочно: сведения о нормативных правовых (правовых) актах, устанавливающих размер платы (тарифа) и (или) порядок ее (его) расчета</t>
  </si>
  <si>
    <t>О предоставлении субсидии  из бюджета города Невинномысска муниципальному бюджетному и автономному учреждению города Невинномысска на иные цели</t>
  </si>
  <si>
    <t>Доп.соглашение  от 12.11.2021 г.</t>
  </si>
  <si>
    <t>О предоставлении субсидии на цели ,не связанные с оказанием,в соответствии с муниципальным заданием,услуг(выполнением работ)</t>
  </si>
  <si>
    <t>1.1.5. Расчет пожертвований</t>
  </si>
  <si>
    <t>на  2020 год
(на текущий 
финансовый год)</t>
  </si>
  <si>
    <t>на  2021 год 
(на первый год 
планового периода)</t>
  </si>
  <si>
    <t>на  2022 год 
(на второй год 
планового периода)</t>
  </si>
  <si>
    <t>1.1.6. Расчет прочих безвозмездных поступлений</t>
  </si>
  <si>
    <t xml:space="preserve">Реализация мероприятий, проводимых в рамках МП "Развитие образования в городе Невинномысске" в части расходов на проведение ремонтов в муниципальных образовательных организациях 606.10.0203 (ремонт лестничного пролета)
 </t>
  </si>
  <si>
    <t>Соглашение №61/1  от 14.01.2022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</si>
</sst>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р_._-;\-* #,##0.00\ _р_._-;_-* &quot;-&quot;??\ _р_._-;_-@_-"/>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1"/>
      <name val="Times New Roman"/>
      <family val="1"/>
    </font>
    <font>
      <sz val="11"/>
      <name val="Times New Roman"/>
      <family val="1"/>
    </font>
    <font>
      <sz val="10"/>
      <name val="Times New Roman"/>
      <family val="1"/>
    </font>
    <font>
      <sz val="10"/>
      <name val="Arial"/>
      <family val="2"/>
    </font>
    <font>
      <sz val="11"/>
      <name val="Arial"/>
      <family val="2"/>
    </font>
    <font>
      <sz val="12"/>
      <name val="Times New Roman"/>
      <family val="1"/>
    </font>
    <font>
      <sz val="11"/>
      <name val="Times New Roman Cyr"/>
      <family val="1"/>
    </font>
    <font>
      <b/>
      <sz val="11"/>
      <name val="Times New Roman Cyr"/>
      <family val="1"/>
    </font>
    <font>
      <sz val="10"/>
      <name val="Times New Roman Cyr"/>
      <family val="1"/>
    </font>
    <font>
      <i/>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name val="Calibri"/>
      <family val="2"/>
    </font>
    <font>
      <sz val="10"/>
      <color indexed="8"/>
      <name val="Calibri"/>
      <family val="2"/>
    </font>
    <font>
      <vertAlign val="superscript"/>
      <sz val="11"/>
      <color indexed="8"/>
      <name val="Times New Roman"/>
      <family val="1"/>
    </font>
    <font>
      <sz val="8"/>
      <color indexed="10"/>
      <name val="Times New Roman"/>
      <family val="1"/>
    </font>
    <font>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vertAlign val="superscript"/>
      <sz val="11"/>
      <color theme="1"/>
      <name val="Times New Roman"/>
      <family val="1"/>
    </font>
    <font>
      <sz val="8"/>
      <color rgb="FFFF0000"/>
      <name val="Times New Roman"/>
      <family val="1"/>
    </font>
    <font>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bottom style="medium"/>
    </border>
    <border>
      <left style="medium"/>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thin"/>
      <right style="thin"/>
      <top>
        <color indexed="63"/>
      </top>
      <bottom style="thin"/>
    </border>
    <border>
      <left style="thin"/>
      <right style="medium"/>
      <top/>
      <bottom style="thin"/>
    </border>
    <border>
      <left style="medium"/>
      <right style="thin"/>
      <top style="medium"/>
      <bottom/>
    </border>
    <border>
      <left style="thin"/>
      <right style="thin"/>
      <top style="medium"/>
      <bottom/>
    </border>
    <border>
      <left>
        <color indexed="63"/>
      </left>
      <right>
        <color indexed="63"/>
      </right>
      <top style="medium"/>
      <bottom>
        <color indexed="63"/>
      </bottom>
    </border>
    <border>
      <left>
        <color indexed="63"/>
      </left>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16" fillId="0" borderId="0">
      <alignment/>
      <protection/>
    </xf>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1" fontId="46" fillId="0" borderId="0" applyFont="0" applyFill="0" applyBorder="0" applyAlignment="0" applyProtection="0"/>
    <xf numFmtId="0" fontId="62" fillId="32" borderId="0" applyNumberFormat="0" applyBorder="0" applyAlignment="0" applyProtection="0"/>
  </cellStyleXfs>
  <cellXfs count="871">
    <xf numFmtId="0" fontId="0" fillId="0" borderId="0" xfId="0" applyAlignment="1">
      <alignmen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indent="4"/>
    </xf>
    <xf numFmtId="0" fontId="1" fillId="0" borderId="11" xfId="0" applyNumberFormat="1" applyFont="1" applyBorder="1" applyAlignment="1">
      <alignment horizontal="left" indent="4"/>
    </xf>
    <xf numFmtId="49" fontId="1" fillId="0" borderId="12" xfId="0" applyNumberFormat="1" applyFont="1" applyBorder="1" applyAlignment="1">
      <alignment/>
    </xf>
    <xf numFmtId="49" fontId="1" fillId="0" borderId="13" xfId="0" applyNumberFormat="1" applyFont="1" applyBorder="1" applyAlignment="1">
      <alignment/>
    </xf>
    <xf numFmtId="0" fontId="1" fillId="0" borderId="14" xfId="0" applyNumberFormat="1" applyFont="1" applyBorder="1" applyAlignment="1">
      <alignment/>
    </xf>
    <xf numFmtId="0" fontId="1" fillId="0" borderId="12" xfId="0" applyNumberFormat="1" applyFont="1" applyBorder="1" applyAlignment="1">
      <alignment/>
    </xf>
    <xf numFmtId="0" fontId="1" fillId="0" borderId="15" xfId="0" applyNumberFormat="1" applyFont="1" applyBorder="1" applyAlignment="1">
      <alignment/>
    </xf>
    <xf numFmtId="0" fontId="14" fillId="33" borderId="0" xfId="0" applyFont="1" applyFill="1" applyAlignment="1">
      <alignment/>
    </xf>
    <xf numFmtId="0" fontId="14" fillId="33" borderId="0" xfId="0" applyFont="1" applyFill="1" applyAlignment="1">
      <alignment/>
    </xf>
    <xf numFmtId="0" fontId="14" fillId="33" borderId="0" xfId="0" applyFont="1" applyFill="1" applyBorder="1" applyAlignment="1">
      <alignment horizontal="center" vertical="center" wrapText="1"/>
    </xf>
    <xf numFmtId="0" fontId="14" fillId="33" borderId="0" xfId="0" applyFont="1" applyFill="1" applyBorder="1" applyAlignment="1">
      <alignment horizontal="center"/>
    </xf>
    <xf numFmtId="0" fontId="17" fillId="33" borderId="0" xfId="0" applyFont="1" applyFill="1" applyAlignment="1">
      <alignment horizontal="left"/>
    </xf>
    <xf numFmtId="0" fontId="14" fillId="33" borderId="0" xfId="54" applyFont="1" applyFill="1">
      <alignment/>
      <protection/>
    </xf>
    <xf numFmtId="0" fontId="14" fillId="33" borderId="0" xfId="0" applyFont="1" applyFill="1" applyAlignment="1">
      <alignment horizontal="left" vertical="top"/>
    </xf>
    <xf numFmtId="0" fontId="14" fillId="33" borderId="0" xfId="0" applyFont="1" applyFill="1" applyAlignment="1">
      <alignment vertical="top"/>
    </xf>
    <xf numFmtId="0" fontId="14" fillId="33" borderId="0" xfId="0" applyFont="1" applyFill="1" applyBorder="1" applyAlignment="1">
      <alignment horizontal="center" vertical="top"/>
    </xf>
    <xf numFmtId="0" fontId="13" fillId="33" borderId="0" xfId="0" applyNumberFormat="1" applyFont="1" applyFill="1" applyBorder="1" applyAlignment="1">
      <alignment vertical="center"/>
    </xf>
    <xf numFmtId="0" fontId="14" fillId="33" borderId="0" xfId="0" applyNumberFormat="1" applyFont="1" applyFill="1" applyBorder="1" applyAlignment="1">
      <alignment wrapText="1"/>
    </xf>
    <xf numFmtId="0" fontId="14" fillId="33" borderId="0" xfId="0" applyFont="1" applyFill="1" applyAlignment="1">
      <alignment horizontal="left"/>
    </xf>
    <xf numFmtId="0" fontId="14" fillId="33" borderId="0" xfId="0" applyNumberFormat="1" applyFont="1" applyFill="1" applyBorder="1" applyAlignment="1">
      <alignment horizontal="left"/>
    </xf>
    <xf numFmtId="0" fontId="13" fillId="33" borderId="0" xfId="0" applyFont="1" applyFill="1" applyBorder="1" applyAlignment="1">
      <alignment horizontal="left" vertical="center" wrapText="1"/>
    </xf>
    <xf numFmtId="0" fontId="14" fillId="0" borderId="0" xfId="53" applyNumberFormat="1" applyFont="1" applyFill="1" applyBorder="1" applyAlignment="1">
      <alignment horizontal="left"/>
      <protection/>
    </xf>
    <xf numFmtId="0" fontId="15" fillId="33" borderId="0" xfId="53" applyNumberFormat="1" applyFont="1" applyFill="1" applyBorder="1" applyAlignment="1">
      <alignment horizontal="left"/>
      <protection/>
    </xf>
    <xf numFmtId="0" fontId="15" fillId="33" borderId="0" xfId="53" applyNumberFormat="1" applyFont="1" applyFill="1" applyBorder="1" applyAlignment="1">
      <alignment/>
      <protection/>
    </xf>
    <xf numFmtId="0" fontId="14" fillId="33" borderId="0" xfId="53" applyFont="1" applyFill="1">
      <alignment/>
      <protection/>
    </xf>
    <xf numFmtId="0" fontId="13" fillId="33" borderId="0" xfId="53" applyFont="1" applyFill="1" applyAlignment="1">
      <alignment vertical="center"/>
      <protection/>
    </xf>
    <xf numFmtId="0" fontId="15" fillId="0" borderId="0" xfId="53" applyNumberFormat="1" applyFont="1" applyFill="1" applyBorder="1" applyAlignment="1">
      <alignment horizontal="left"/>
      <protection/>
    </xf>
    <xf numFmtId="0" fontId="14" fillId="0" borderId="0" xfId="53" applyFont="1" applyFill="1">
      <alignment/>
      <protection/>
    </xf>
    <xf numFmtId="0" fontId="14" fillId="33" borderId="0" xfId="53" applyFont="1" applyFill="1" applyAlignment="1">
      <alignment vertical="center"/>
      <protection/>
    </xf>
    <xf numFmtId="0" fontId="13" fillId="33" borderId="0" xfId="53" applyFont="1" applyFill="1" applyBorder="1" applyAlignment="1">
      <alignment vertical="center"/>
      <protection/>
    </xf>
    <xf numFmtId="0" fontId="14" fillId="33" borderId="0" xfId="53" applyFont="1" applyFill="1">
      <alignment/>
      <protection/>
    </xf>
    <xf numFmtId="0" fontId="14" fillId="0" borderId="0" xfId="53" applyFont="1" applyFill="1" applyAlignment="1">
      <alignment vertical="center"/>
      <protection/>
    </xf>
    <xf numFmtId="0" fontId="14" fillId="33" borderId="0" xfId="53" applyFont="1" applyFill="1" applyBorder="1">
      <alignment/>
      <protection/>
    </xf>
    <xf numFmtId="49" fontId="14" fillId="0" borderId="0" xfId="53" applyNumberFormat="1" applyFont="1" applyFill="1">
      <alignment/>
      <protection/>
    </xf>
    <xf numFmtId="0" fontId="19" fillId="33" borderId="0" xfId="53" applyFont="1" applyFill="1">
      <alignment/>
      <protection/>
    </xf>
    <xf numFmtId="0" fontId="19" fillId="33" borderId="0" xfId="53" applyFont="1" applyFill="1" applyAlignment="1">
      <alignment vertical="center"/>
      <protection/>
    </xf>
    <xf numFmtId="0" fontId="19" fillId="33" borderId="0" xfId="53" applyFont="1" applyFill="1" applyBorder="1" applyAlignment="1">
      <alignment vertical="center"/>
      <protection/>
    </xf>
    <xf numFmtId="0" fontId="14" fillId="0" borderId="0" xfId="53" applyFont="1" applyFill="1">
      <alignment/>
      <protection/>
    </xf>
    <xf numFmtId="0" fontId="14" fillId="33" borderId="0" xfId="53" applyFont="1" applyFill="1" applyBorder="1">
      <alignment/>
      <protection/>
    </xf>
    <xf numFmtId="0" fontId="13" fillId="33" borderId="0" xfId="53" applyFont="1" applyFill="1" applyAlignment="1">
      <alignment horizontal="left" vertical="center"/>
      <protection/>
    </xf>
    <xf numFmtId="0" fontId="14" fillId="33" borderId="0" xfId="53" applyFont="1" applyFill="1" applyAlignment="1">
      <alignment horizontal="left" vertical="center"/>
      <protection/>
    </xf>
    <xf numFmtId="0" fontId="40" fillId="33" borderId="0" xfId="53" applyFont="1" applyFill="1" applyBorder="1">
      <alignment/>
      <protection/>
    </xf>
    <xf numFmtId="0" fontId="41" fillId="33" borderId="0" xfId="53" applyFont="1" applyFill="1" applyBorder="1">
      <alignment/>
      <protection/>
    </xf>
    <xf numFmtId="0" fontId="15" fillId="0" borderId="0" xfId="53" applyFont="1" applyFill="1">
      <alignment/>
      <protection/>
    </xf>
    <xf numFmtId="0" fontId="40" fillId="0" borderId="0" xfId="53" applyFont="1" applyFill="1">
      <alignment/>
      <protection/>
    </xf>
    <xf numFmtId="0" fontId="14" fillId="33" borderId="0" xfId="0" applyNumberFormat="1" applyFont="1" applyFill="1" applyBorder="1" applyAlignment="1">
      <alignment vertical="center"/>
    </xf>
    <xf numFmtId="0" fontId="14" fillId="33" borderId="0" xfId="0" applyNumberFormat="1" applyFont="1" applyFill="1" applyBorder="1" applyAlignment="1">
      <alignment vertical="center" wrapText="1"/>
    </xf>
    <xf numFmtId="0" fontId="13" fillId="33" borderId="0" xfId="53" applyFont="1" applyFill="1" applyBorder="1" applyAlignment="1">
      <alignment horizontal="left" vertical="center" wrapText="1"/>
      <protection/>
    </xf>
    <xf numFmtId="0" fontId="14" fillId="33" borderId="16" xfId="53" applyFont="1" applyFill="1" applyBorder="1" applyAlignment="1">
      <alignment horizontal="center" wrapText="1"/>
      <protection/>
    </xf>
    <xf numFmtId="0" fontId="14" fillId="33" borderId="11" xfId="53" applyFont="1" applyFill="1" applyBorder="1" applyAlignment="1">
      <alignment horizontal="center" wrapText="1"/>
      <protection/>
    </xf>
    <xf numFmtId="0" fontId="14" fillId="33" borderId="17" xfId="53" applyFont="1" applyFill="1" applyBorder="1" applyAlignment="1">
      <alignment horizontal="center" wrapText="1"/>
      <protection/>
    </xf>
    <xf numFmtId="0" fontId="14" fillId="33" borderId="0" xfId="0" applyFont="1" applyFill="1" applyBorder="1" applyAlignment="1">
      <alignment/>
    </xf>
    <xf numFmtId="0" fontId="40" fillId="0" borderId="0" xfId="0" applyFont="1" applyFill="1" applyAlignment="1">
      <alignment/>
    </xf>
    <xf numFmtId="0" fontId="14" fillId="0" borderId="0" xfId="0" applyFont="1" applyFill="1" applyAlignment="1">
      <alignment/>
    </xf>
    <xf numFmtId="0" fontId="40" fillId="33" borderId="0" xfId="0" applyFont="1" applyFill="1" applyBorder="1" applyAlignment="1">
      <alignment/>
    </xf>
    <xf numFmtId="0" fontId="40" fillId="33" borderId="0" xfId="0" applyFont="1" applyFill="1" applyAlignment="1">
      <alignment/>
    </xf>
    <xf numFmtId="0" fontId="13" fillId="33" borderId="0" xfId="0" applyFont="1" applyFill="1" applyBorder="1" applyAlignment="1">
      <alignment horizontal="right" vertical="center"/>
    </xf>
    <xf numFmtId="0" fontId="14" fillId="33" borderId="0" xfId="53" applyNumberFormat="1" applyFont="1" applyFill="1" applyBorder="1" applyAlignment="1">
      <alignment horizontal="left"/>
      <protection/>
    </xf>
    <xf numFmtId="0" fontId="46" fillId="0" borderId="0" xfId="53">
      <alignment/>
      <protection/>
    </xf>
    <xf numFmtId="49" fontId="13" fillId="33" borderId="0" xfId="53" applyNumberFormat="1" applyFont="1" applyFill="1" applyBorder="1" applyAlignment="1">
      <alignment horizontal="right" vertical="center"/>
      <protection/>
    </xf>
    <xf numFmtId="49" fontId="14" fillId="33" borderId="0" xfId="53" applyNumberFormat="1" applyFont="1" applyFill="1" applyBorder="1" applyAlignment="1">
      <alignment horizontal="right" vertical="center"/>
      <protection/>
    </xf>
    <xf numFmtId="49" fontId="14" fillId="33" borderId="0" xfId="53" applyNumberFormat="1" applyFont="1" applyFill="1" applyBorder="1" applyAlignment="1">
      <alignment horizontal="center" wrapText="1"/>
      <protection/>
    </xf>
    <xf numFmtId="0" fontId="14" fillId="33" borderId="0" xfId="53" applyFont="1" applyFill="1" applyBorder="1" applyAlignment="1">
      <alignment horizontal="center" vertical="center" wrapText="1"/>
      <protection/>
    </xf>
    <xf numFmtId="0" fontId="15" fillId="33" borderId="0" xfId="53" applyFont="1" applyFill="1">
      <alignment/>
      <protection/>
    </xf>
    <xf numFmtId="0" fontId="63" fillId="0" borderId="0" xfId="53" applyFont="1">
      <alignment/>
      <protection/>
    </xf>
    <xf numFmtId="0" fontId="14" fillId="33" borderId="0" xfId="53" applyFont="1" applyFill="1" applyAlignment="1">
      <alignment/>
      <protection/>
    </xf>
    <xf numFmtId="0" fontId="46" fillId="0" borderId="0" xfId="53" applyAlignment="1">
      <alignment/>
      <protection/>
    </xf>
    <xf numFmtId="0" fontId="13" fillId="33" borderId="0" xfId="53" applyNumberFormat="1" applyFont="1" applyFill="1" applyBorder="1" applyAlignment="1">
      <alignment horizontal="left"/>
      <protection/>
    </xf>
    <xf numFmtId="49" fontId="13" fillId="33" borderId="0" xfId="53" applyNumberFormat="1" applyFont="1" applyFill="1" applyBorder="1" applyAlignment="1">
      <alignment horizontal="center" wrapText="1"/>
      <protection/>
    </xf>
    <xf numFmtId="4" fontId="13" fillId="33" borderId="0" xfId="53" applyNumberFormat="1" applyFont="1" applyFill="1" applyBorder="1" applyAlignment="1">
      <alignment horizontal="center" vertical="center" wrapText="1"/>
      <protection/>
    </xf>
    <xf numFmtId="0" fontId="14" fillId="0" borderId="0" xfId="53" applyFont="1" applyFill="1" applyBorder="1">
      <alignment/>
      <protection/>
    </xf>
    <xf numFmtId="0" fontId="21" fillId="33" borderId="0" xfId="53" applyFont="1" applyFill="1">
      <alignment/>
      <protection/>
    </xf>
    <xf numFmtId="0" fontId="21" fillId="0" borderId="0" xfId="53" applyFont="1" applyFill="1" applyBorder="1" applyAlignment="1">
      <alignment vertical="center"/>
      <protection/>
    </xf>
    <xf numFmtId="0" fontId="21" fillId="0" borderId="0" xfId="53" applyFont="1" applyFill="1" applyBorder="1">
      <alignment/>
      <protection/>
    </xf>
    <xf numFmtId="0" fontId="21" fillId="0" borderId="0" xfId="53" applyFont="1" applyFill="1">
      <alignment/>
      <protection/>
    </xf>
    <xf numFmtId="0" fontId="14" fillId="0" borderId="0" xfId="53" applyFont="1" applyFill="1" applyBorder="1" applyAlignment="1">
      <alignment vertical="center"/>
      <protection/>
    </xf>
    <xf numFmtId="0" fontId="40" fillId="0" borderId="0" xfId="53" applyFont="1" applyFill="1" applyBorder="1">
      <alignment/>
      <protection/>
    </xf>
    <xf numFmtId="0" fontId="17" fillId="33" borderId="0" xfId="53" applyFont="1" applyFill="1" applyAlignment="1">
      <alignment horizontal="left"/>
      <protection/>
    </xf>
    <xf numFmtId="0" fontId="14" fillId="33" borderId="0" xfId="53" applyFont="1" applyFill="1" applyAlignment="1">
      <alignment horizontal="left"/>
      <protection/>
    </xf>
    <xf numFmtId="0" fontId="14" fillId="0" borderId="0" xfId="54" applyFont="1" applyFill="1">
      <alignment/>
      <protection/>
    </xf>
    <xf numFmtId="0" fontId="14" fillId="33" borderId="0" xfId="53" applyFont="1" applyFill="1" applyAlignment="1">
      <alignment horizontal="left" vertical="top"/>
      <protection/>
    </xf>
    <xf numFmtId="0" fontId="14" fillId="33" borderId="0" xfId="53" applyFont="1" applyFill="1" applyAlignment="1">
      <alignment vertical="top"/>
      <protection/>
    </xf>
    <xf numFmtId="0" fontId="14" fillId="33" borderId="0" xfId="53" applyFont="1" applyFill="1" applyBorder="1" applyAlignment="1">
      <alignment horizontal="center" vertical="top"/>
      <protection/>
    </xf>
    <xf numFmtId="0" fontId="14" fillId="33" borderId="0" xfId="53" applyFont="1" applyFill="1" applyAlignment="1">
      <alignment horizontal="right"/>
      <protection/>
    </xf>
    <xf numFmtId="0" fontId="14" fillId="33" borderId="0" xfId="53" applyFont="1" applyFill="1" applyAlignment="1">
      <alignment horizontal="center"/>
      <protection/>
    </xf>
    <xf numFmtId="0" fontId="14" fillId="33" borderId="0" xfId="53" applyFont="1" applyFill="1" applyAlignment="1">
      <alignment horizontal="justify"/>
      <protection/>
    </xf>
    <xf numFmtId="171" fontId="14" fillId="33" borderId="0" xfId="65" applyFont="1" applyFill="1" applyAlignment="1">
      <alignment/>
    </xf>
    <xf numFmtId="0" fontId="14" fillId="33" borderId="0" xfId="65" applyNumberFormat="1" applyFont="1" applyFill="1" applyAlignment="1">
      <alignment/>
    </xf>
    <xf numFmtId="0" fontId="13" fillId="0" borderId="0" xfId="53" applyNumberFormat="1" applyFont="1" applyFill="1" applyBorder="1" applyAlignment="1">
      <alignment wrapText="1"/>
      <protection/>
    </xf>
    <xf numFmtId="49" fontId="14" fillId="0" borderId="0" xfId="53" applyNumberFormat="1" applyFont="1" applyFill="1" applyBorder="1" applyAlignment="1">
      <alignment/>
      <protection/>
    </xf>
    <xf numFmtId="0" fontId="14" fillId="0" borderId="0" xfId="53" applyNumberFormat="1" applyFont="1" applyFill="1" applyBorder="1" applyAlignment="1">
      <alignment/>
      <protection/>
    </xf>
    <xf numFmtId="0" fontId="64" fillId="0" borderId="0" xfId="54" applyFont="1" applyFill="1" applyBorder="1" applyAlignment="1">
      <alignment vertical="center"/>
      <protection/>
    </xf>
    <xf numFmtId="0" fontId="15" fillId="0" borderId="0" xfId="53" applyNumberFormat="1" applyFont="1" applyFill="1" applyBorder="1" applyAlignment="1">
      <alignment/>
      <protection/>
    </xf>
    <xf numFmtId="0" fontId="14" fillId="33" borderId="0" xfId="53" applyFont="1" applyFill="1" applyAlignment="1">
      <alignment vertical="center" wrapText="1"/>
      <protection/>
    </xf>
    <xf numFmtId="0" fontId="14" fillId="0" borderId="0" xfId="53" applyFont="1" applyFill="1" applyBorder="1" applyAlignment="1">
      <alignment vertical="center" wrapText="1"/>
      <protection/>
    </xf>
    <xf numFmtId="0" fontId="14" fillId="0" borderId="0" xfId="53" applyFont="1" applyFill="1" applyAlignment="1">
      <alignment vertical="center" wrapText="1"/>
      <protection/>
    </xf>
    <xf numFmtId="0" fontId="13" fillId="33" borderId="0" xfId="53" applyFont="1" applyFill="1" applyBorder="1" applyAlignment="1">
      <alignment horizontal="right" vertical="center" wrapText="1"/>
      <protection/>
    </xf>
    <xf numFmtId="0" fontId="14" fillId="33" borderId="0" xfId="53" applyFont="1" applyFill="1" applyBorder="1" applyAlignment="1">
      <alignment horizontal="center" vertical="center"/>
      <protection/>
    </xf>
    <xf numFmtId="0" fontId="14" fillId="33" borderId="0" xfId="53" applyFont="1" applyFill="1" applyBorder="1" applyAlignment="1">
      <alignment horizontal="center"/>
      <protection/>
    </xf>
    <xf numFmtId="0" fontId="14" fillId="0" borderId="0" xfId="53" applyFont="1" applyFill="1" applyBorder="1" applyAlignment="1">
      <alignment horizontal="center"/>
      <protection/>
    </xf>
    <xf numFmtId="4" fontId="40" fillId="0" borderId="0" xfId="53" applyNumberFormat="1" applyFont="1" applyFill="1">
      <alignment/>
      <protection/>
    </xf>
    <xf numFmtId="4" fontId="0" fillId="0" borderId="0" xfId="0" applyNumberFormat="1" applyAlignment="1">
      <alignment/>
    </xf>
    <xf numFmtId="3" fontId="0" fillId="0" borderId="0" xfId="0" applyNumberFormat="1" applyAlignment="1">
      <alignment/>
    </xf>
    <xf numFmtId="10" fontId="0" fillId="0" borderId="0" xfId="0" applyNumberFormat="1" applyAlignment="1">
      <alignment/>
    </xf>
    <xf numFmtId="4" fontId="0" fillId="0" borderId="11" xfId="0" applyNumberFormat="1" applyBorder="1" applyAlignment="1">
      <alignment/>
    </xf>
    <xf numFmtId="3" fontId="0" fillId="0" borderId="11" xfId="0" applyNumberFormat="1" applyBorder="1" applyAlignment="1">
      <alignment/>
    </xf>
    <xf numFmtId="2" fontId="0" fillId="0" borderId="0" xfId="0" applyNumberFormat="1" applyAlignment="1">
      <alignment/>
    </xf>
    <xf numFmtId="0" fontId="14" fillId="33" borderId="18" xfId="53" applyFont="1" applyFill="1" applyBorder="1" applyAlignment="1">
      <alignment horizontal="center" wrapText="1"/>
      <protection/>
    </xf>
    <xf numFmtId="0" fontId="14" fillId="33" borderId="10" xfId="53" applyFont="1" applyFill="1" applyBorder="1" applyAlignment="1">
      <alignment horizontal="center" wrapText="1"/>
      <protection/>
    </xf>
    <xf numFmtId="0" fontId="14" fillId="33" borderId="19" xfId="53" applyFont="1" applyFill="1" applyBorder="1" applyAlignment="1">
      <alignment horizontal="center" wrapText="1"/>
      <protection/>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1" xfId="0" applyNumberFormat="1" applyFont="1" applyFill="1" applyBorder="1" applyAlignment="1">
      <alignment horizontal="center"/>
    </xf>
    <xf numFmtId="0" fontId="13" fillId="0" borderId="11" xfId="0" applyNumberFormat="1" applyFont="1" applyFill="1" applyBorder="1" applyAlignment="1">
      <alignment/>
    </xf>
    <xf numFmtId="0" fontId="7" fillId="0" borderId="0" xfId="0" applyNumberFormat="1" applyFont="1" applyFill="1" applyBorder="1" applyAlignment="1">
      <alignment horizontal="left"/>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6" xfId="0" applyNumberFormat="1" applyFont="1" applyFill="1" applyBorder="1" applyAlignment="1">
      <alignment horizontal="center"/>
    </xf>
    <xf numFmtId="4" fontId="1"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6"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20" xfId="0" applyNumberFormat="1" applyFont="1" applyFill="1" applyBorder="1" applyAlignment="1">
      <alignment horizontal="center"/>
    </xf>
    <xf numFmtId="4" fontId="65" fillId="0" borderId="14" xfId="0" applyNumberFormat="1" applyFont="1" applyBorder="1" applyAlignment="1">
      <alignment/>
    </xf>
    <xf numFmtId="4" fontId="65" fillId="0" borderId="12" xfId="0" applyNumberFormat="1" applyFont="1" applyBorder="1" applyAlignment="1">
      <alignment/>
    </xf>
    <xf numFmtId="4" fontId="65" fillId="0" borderId="13" xfId="0" applyNumberFormat="1" applyFont="1" applyBorder="1" applyAlignment="1">
      <alignment/>
    </xf>
    <xf numFmtId="49" fontId="65" fillId="0" borderId="18"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19" xfId="0" applyNumberFormat="1" applyFont="1" applyFill="1" applyBorder="1" applyAlignment="1">
      <alignment horizontal="center"/>
    </xf>
    <xf numFmtId="4" fontId="65" fillId="0" borderId="18" xfId="0" applyNumberFormat="1" applyFont="1" applyFill="1" applyBorder="1" applyAlignment="1">
      <alignment horizontal="center"/>
    </xf>
    <xf numFmtId="4" fontId="65" fillId="0" borderId="10" xfId="0" applyNumberFormat="1" applyFont="1" applyFill="1" applyBorder="1" applyAlignment="1">
      <alignment horizontal="center"/>
    </xf>
    <xf numFmtId="4" fontId="65" fillId="0" borderId="19" xfId="0" applyNumberFormat="1" applyFont="1" applyFill="1" applyBorder="1" applyAlignment="1">
      <alignment horizontal="center"/>
    </xf>
    <xf numFmtId="0" fontId="11" fillId="0" borderId="0"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25" xfId="0" applyNumberFormat="1" applyFont="1" applyFill="1" applyBorder="1" applyAlignment="1">
      <alignment horizontal="left"/>
    </xf>
    <xf numFmtId="0" fontId="4" fillId="0" borderId="2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25" xfId="0" applyNumberFormat="1" applyFont="1" applyFill="1" applyBorder="1" applyAlignment="1">
      <alignment horizontal="center" vertical="top"/>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9" xfId="0" applyNumberFormat="1" applyFont="1" applyFill="1" applyBorder="1" applyAlignment="1">
      <alignment horizontal="left"/>
    </xf>
    <xf numFmtId="0" fontId="14" fillId="33" borderId="0" xfId="53" applyFont="1" applyFill="1" applyBorder="1" applyAlignment="1">
      <alignment horizontal="center" vertical="center" wrapText="1"/>
      <protection/>
    </xf>
    <xf numFmtId="0" fontId="14" fillId="33" borderId="0" xfId="53" applyNumberFormat="1" applyFont="1" applyFill="1" applyBorder="1" applyAlignment="1">
      <alignment horizontal="left"/>
      <protection/>
    </xf>
    <xf numFmtId="0" fontId="14" fillId="33" borderId="0" xfId="53" applyFont="1" applyFill="1" applyAlignment="1">
      <alignment horizontal="center"/>
      <protection/>
    </xf>
    <xf numFmtId="0" fontId="14" fillId="33" borderId="0" xfId="53" applyFont="1" applyFill="1" applyAlignment="1">
      <alignment horizontal="left"/>
      <protection/>
    </xf>
    <xf numFmtId="4" fontId="19" fillId="33" borderId="16" xfId="53" applyNumberFormat="1" applyFont="1" applyFill="1" applyBorder="1" applyAlignment="1">
      <alignment horizontal="center" wrapText="1"/>
      <protection/>
    </xf>
    <xf numFmtId="4" fontId="19" fillId="33" borderId="11" xfId="53" applyNumberFormat="1" applyFont="1" applyFill="1" applyBorder="1" applyAlignment="1">
      <alignment horizontal="center" wrapText="1"/>
      <protection/>
    </xf>
    <xf numFmtId="4" fontId="19" fillId="33" borderId="17" xfId="53" applyNumberFormat="1" applyFont="1" applyFill="1" applyBorder="1" applyAlignment="1">
      <alignment horizontal="center" wrapText="1"/>
      <protection/>
    </xf>
    <xf numFmtId="4" fontId="19" fillId="33" borderId="20" xfId="53" applyNumberFormat="1" applyFont="1" applyFill="1" applyBorder="1" applyAlignment="1">
      <alignment horizontal="center" wrapText="1"/>
      <protection/>
    </xf>
    <xf numFmtId="0" fontId="3" fillId="0" borderId="0" xfId="0" applyNumberFormat="1" applyFont="1" applyFill="1" applyBorder="1" applyAlignment="1">
      <alignment horizontal="center"/>
    </xf>
    <xf numFmtId="0" fontId="3" fillId="0" borderId="11" xfId="0" applyNumberFormat="1" applyFont="1" applyFill="1" applyBorder="1" applyAlignment="1">
      <alignment horizontal="center"/>
    </xf>
    <xf numFmtId="0" fontId="4" fillId="0" borderId="12" xfId="0" applyNumberFormat="1" applyFont="1" applyFill="1" applyBorder="1" applyAlignment="1">
      <alignment horizontal="center" vertical="top"/>
    </xf>
    <xf numFmtId="0" fontId="3" fillId="0" borderId="11" xfId="0" applyNumberFormat="1" applyFont="1" applyBorder="1" applyAlignment="1">
      <alignment horizontal="center"/>
    </xf>
    <xf numFmtId="0" fontId="22" fillId="0" borderId="11" xfId="0" applyNumberFormat="1" applyFont="1" applyFill="1" applyBorder="1" applyAlignment="1">
      <alignment horizontal="center"/>
    </xf>
    <xf numFmtId="0" fontId="3" fillId="0" borderId="0" xfId="0" applyNumberFormat="1" applyFont="1" applyFill="1" applyBorder="1" applyAlignment="1">
      <alignment horizontal="right"/>
    </xf>
    <xf numFmtId="49" fontId="6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49" fontId="66" fillId="0" borderId="11"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11"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1"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right"/>
    </xf>
    <xf numFmtId="0" fontId="1" fillId="0" borderId="12" xfId="0" applyNumberFormat="1" applyFont="1" applyFill="1" applyBorder="1" applyAlignment="1">
      <alignment horizontal="right"/>
    </xf>
    <xf numFmtId="49" fontId="1" fillId="0" borderId="3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6" xfId="0" applyNumberFormat="1" applyFont="1" applyFill="1" applyBorder="1" applyAlignment="1">
      <alignment horizontal="center"/>
    </xf>
    <xf numFmtId="0" fontId="13" fillId="0" borderId="11" xfId="0" applyNumberFormat="1" applyFont="1" applyFill="1" applyBorder="1" applyAlignment="1">
      <alignment horizontal="left"/>
    </xf>
    <xf numFmtId="49" fontId="1" fillId="0" borderId="35" xfId="0" applyNumberFormat="1" applyFont="1" applyBorder="1" applyAlignment="1">
      <alignment horizontal="center"/>
    </xf>
    <xf numFmtId="49" fontId="1" fillId="0" borderId="10" xfId="0" applyNumberFormat="1" applyFont="1" applyBorder="1" applyAlignment="1">
      <alignment horizontal="center"/>
    </xf>
    <xf numFmtId="49" fontId="1" fillId="0" borderId="36" xfId="0" applyNumberFormat="1" applyFont="1" applyBorder="1" applyAlignment="1">
      <alignment horizontal="center"/>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3" fillId="0" borderId="11" xfId="0" applyNumberFormat="1" applyFont="1" applyBorder="1" applyAlignment="1">
      <alignment horizontal="center" wrapTex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9" fontId="1" fillId="0" borderId="10" xfId="0" applyNumberFormat="1" applyFont="1" applyFill="1" applyBorder="1" applyAlignment="1">
      <alignment horizontal="left"/>
    </xf>
    <xf numFmtId="0" fontId="1" fillId="0" borderId="16"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40" xfId="0" applyNumberFormat="1" applyFont="1" applyFill="1" applyBorder="1" applyAlignment="1">
      <alignment horizontal="center"/>
    </xf>
    <xf numFmtId="4" fontId="65" fillId="0" borderId="41" xfId="0" applyNumberFormat="1" applyFont="1" applyFill="1" applyBorder="1" applyAlignment="1">
      <alignment horizontal="center"/>
    </xf>
    <xf numFmtId="4" fontId="65" fillId="0" borderId="33" xfId="0" applyNumberFormat="1" applyFont="1" applyFill="1" applyBorder="1" applyAlignment="1">
      <alignment horizontal="center"/>
    </xf>
    <xf numFmtId="4" fontId="65" fillId="0" borderId="3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8" xfId="0" applyNumberFormat="1" applyFont="1" applyFill="1" applyBorder="1" applyAlignment="1">
      <alignment horizontal="center"/>
    </xf>
    <xf numFmtId="4" fontId="65" fillId="0" borderId="18" xfId="0" applyNumberFormat="1" applyFont="1" applyFill="1" applyBorder="1" applyAlignment="1">
      <alignment horizontal="center"/>
    </xf>
    <xf numFmtId="4" fontId="65" fillId="0" borderId="10" xfId="0" applyNumberFormat="1" applyFont="1" applyFill="1" applyBorder="1" applyAlignment="1">
      <alignment horizontal="center"/>
    </xf>
    <xf numFmtId="4" fontId="65" fillId="0" borderId="19" xfId="0" applyNumberFormat="1" applyFont="1" applyFill="1" applyBorder="1" applyAlignment="1">
      <alignment horizontal="center"/>
    </xf>
    <xf numFmtId="4" fontId="65" fillId="0" borderId="36" xfId="0" applyNumberFormat="1" applyFont="1" applyFill="1" applyBorder="1" applyAlignment="1">
      <alignment horizontal="center"/>
    </xf>
    <xf numFmtId="0" fontId="7" fillId="0" borderId="10"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0" xfId="0" applyNumberFormat="1" applyFont="1" applyFill="1" applyBorder="1" applyAlignment="1">
      <alignment horizontal="center"/>
    </xf>
    <xf numFmtId="4" fontId="7" fillId="0" borderId="19"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12" xfId="0" applyNumberFormat="1" applyFont="1" applyFill="1" applyBorder="1" applyAlignment="1">
      <alignment horizontal="left" indent="2"/>
    </xf>
    <xf numFmtId="0" fontId="1" fillId="0" borderId="11"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20" xfId="0" applyNumberFormat="1" applyFont="1" applyFill="1" applyBorder="1" applyAlignment="1">
      <alignment horizontal="left" indent="1"/>
    </xf>
    <xf numFmtId="0" fontId="1" fillId="0" borderId="10" xfId="0" applyNumberFormat="1" applyFont="1" applyFill="1" applyBorder="1" applyAlignment="1">
      <alignment horizontal="left" vertical="center" wrapText="1" indent="3"/>
    </xf>
    <xf numFmtId="0" fontId="1" fillId="0" borderId="36"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Border="1" applyAlignment="1">
      <alignment horizontal="center"/>
    </xf>
    <xf numFmtId="4" fontId="1" fillId="0" borderId="38" xfId="0" applyNumberFormat="1" applyFont="1" applyBorder="1" applyAlignment="1">
      <alignment horizontal="center"/>
    </xf>
    <xf numFmtId="4" fontId="1" fillId="0" borderId="42" xfId="0" applyNumberFormat="1" applyFont="1" applyBorder="1" applyAlignment="1">
      <alignment horizontal="center"/>
    </xf>
    <xf numFmtId="4" fontId="65" fillId="0" borderId="43" xfId="0" applyNumberFormat="1" applyFont="1" applyFill="1" applyBorder="1" applyAlignment="1">
      <alignment horizontal="center"/>
    </xf>
    <xf numFmtId="4" fontId="65" fillId="0" borderId="38" xfId="0" applyNumberFormat="1" applyFont="1" applyFill="1" applyBorder="1" applyAlignment="1">
      <alignment horizontal="center"/>
    </xf>
    <xf numFmtId="4" fontId="65" fillId="0" borderId="39"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6"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7" xfId="0" applyNumberFormat="1" applyFont="1" applyFill="1" applyBorder="1" applyAlignment="1">
      <alignment horizontal="center"/>
    </xf>
    <xf numFmtId="4" fontId="65" fillId="0" borderId="16" xfId="0" applyNumberFormat="1" applyFont="1" applyFill="1" applyBorder="1" applyAlignment="1">
      <alignment horizontal="center"/>
    </xf>
    <xf numFmtId="4" fontId="65" fillId="0" borderId="11" xfId="0" applyNumberFormat="1" applyFont="1" applyFill="1" applyBorder="1" applyAlignment="1">
      <alignment horizontal="center"/>
    </xf>
    <xf numFmtId="4" fontId="65" fillId="0" borderId="2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 fontId="65" fillId="0" borderId="14" xfId="0" applyNumberFormat="1" applyFont="1" applyFill="1" applyBorder="1" applyAlignment="1">
      <alignment horizontal="center"/>
    </xf>
    <xf numFmtId="4" fontId="65" fillId="0" borderId="12" xfId="0" applyNumberFormat="1" applyFont="1" applyFill="1" applyBorder="1" applyAlignment="1">
      <alignment horizontal="center"/>
    </xf>
    <xf numFmtId="4" fontId="65" fillId="0" borderId="13" xfId="0" applyNumberFormat="1" applyFont="1" applyFill="1" applyBorder="1" applyAlignment="1">
      <alignment horizontal="center"/>
    </xf>
    <xf numFmtId="4" fontId="65" fillId="0" borderId="17" xfId="0" applyNumberFormat="1" applyFont="1" applyFill="1" applyBorder="1" applyAlignment="1">
      <alignment horizontal="center"/>
    </xf>
    <xf numFmtId="4" fontId="65" fillId="0" borderId="15" xfId="0" applyNumberFormat="1" applyFont="1" applyFill="1" applyBorder="1" applyAlignment="1">
      <alignment horizontal="center"/>
    </xf>
    <xf numFmtId="0" fontId="1" fillId="0" borderId="12" xfId="0" applyNumberFormat="1" applyFont="1" applyFill="1" applyBorder="1" applyAlignment="1">
      <alignment horizontal="left" indent="3"/>
    </xf>
    <xf numFmtId="4" fontId="1" fillId="0" borderId="14"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21"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0" fontId="1" fillId="0" borderId="11"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0" xfId="0" applyNumberFormat="1" applyFont="1" applyFill="1" applyBorder="1" applyAlignment="1">
      <alignment horizontal="left" wrapText="1" indent="3"/>
    </xf>
    <xf numFmtId="0" fontId="1" fillId="0" borderId="10" xfId="0" applyNumberFormat="1" applyFont="1" applyFill="1" applyBorder="1" applyAlignment="1">
      <alignment horizontal="left" indent="3"/>
    </xf>
    <xf numFmtId="0" fontId="1" fillId="0" borderId="18"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0" xfId="0" applyNumberFormat="1" applyFont="1" applyFill="1" applyBorder="1" applyAlignment="1">
      <alignment horizontal="left" indent="2"/>
    </xf>
    <xf numFmtId="4" fontId="7" fillId="0" borderId="18" xfId="0" applyNumberFormat="1" applyFont="1" applyBorder="1" applyAlignment="1">
      <alignment horizontal="center"/>
    </xf>
    <xf numFmtId="4" fontId="7" fillId="0" borderId="10" xfId="0" applyNumberFormat="1" applyFont="1" applyBorder="1" applyAlignment="1">
      <alignment horizontal="center"/>
    </xf>
    <xf numFmtId="4" fontId="7" fillId="0" borderId="19" xfId="0" applyNumberFormat="1" applyFont="1" applyBorder="1" applyAlignment="1">
      <alignment horizontal="center"/>
    </xf>
    <xf numFmtId="4" fontId="1" fillId="0" borderId="18" xfId="0" applyNumberFormat="1" applyFont="1" applyBorder="1" applyAlignment="1">
      <alignment horizontal="center"/>
    </xf>
    <xf numFmtId="4" fontId="1" fillId="0" borderId="10" xfId="0" applyNumberFormat="1" applyFont="1" applyBorder="1" applyAlignment="1">
      <alignment horizontal="center"/>
    </xf>
    <xf numFmtId="4" fontId="1" fillId="0" borderId="19" xfId="0" applyNumberFormat="1" applyFont="1" applyBorder="1" applyAlignment="1">
      <alignment horizontal="center"/>
    </xf>
    <xf numFmtId="49" fontId="65" fillId="0" borderId="18"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19"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11" xfId="0" applyNumberFormat="1" applyFont="1" applyFill="1" applyBorder="1" applyAlignment="1">
      <alignment horizontal="left" vertical="center" wrapText="1" indent="4"/>
    </xf>
    <xf numFmtId="0" fontId="1" fillId="0" borderId="11"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35"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xf>
    <xf numFmtId="49" fontId="65" fillId="0" borderId="19" xfId="0" applyNumberFormat="1" applyFont="1" applyFill="1" applyBorder="1" applyAlignment="1">
      <alignment horizontal="center" vertical="center"/>
    </xf>
    <xf numFmtId="4" fontId="65" fillId="0" borderId="18"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xf>
    <xf numFmtId="4" fontId="65" fillId="0" borderId="19"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0" xfId="0" applyNumberFormat="1" applyFont="1" applyFill="1" applyBorder="1" applyAlignment="1">
      <alignment horizontal="left" vertical="center" indent="3"/>
    </xf>
    <xf numFmtId="0" fontId="1" fillId="0" borderId="36"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65" fillId="0" borderId="43" xfId="0" applyNumberFormat="1" applyFont="1" applyFill="1" applyBorder="1" applyAlignment="1">
      <alignment horizontal="center" vertical="center"/>
    </xf>
    <xf numFmtId="49" fontId="65" fillId="0" borderId="38" xfId="0" applyNumberFormat="1" applyFont="1" applyFill="1" applyBorder="1" applyAlignment="1">
      <alignment horizontal="center" vertical="center"/>
    </xf>
    <xf numFmtId="49" fontId="65" fillId="0" borderId="42" xfId="0" applyNumberFormat="1" applyFont="1" applyFill="1" applyBorder="1" applyAlignment="1">
      <alignment horizontal="center" vertical="center"/>
    </xf>
    <xf numFmtId="4" fontId="65" fillId="0" borderId="43" xfId="0" applyNumberFormat="1" applyFont="1" applyFill="1" applyBorder="1" applyAlignment="1">
      <alignment horizontal="center" vertical="center"/>
    </xf>
    <xf numFmtId="4" fontId="65" fillId="0" borderId="38" xfId="0" applyNumberFormat="1" applyFont="1" applyFill="1" applyBorder="1" applyAlignment="1">
      <alignment horizontal="center" vertical="center"/>
    </xf>
    <xf numFmtId="4" fontId="65"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49" fontId="65" fillId="0" borderId="16" xfId="0" applyNumberFormat="1" applyFont="1" applyFill="1" applyBorder="1" applyAlignment="1">
      <alignment horizontal="center"/>
    </xf>
    <xf numFmtId="49" fontId="65" fillId="0" borderId="11" xfId="0" applyNumberFormat="1" applyFont="1" applyFill="1" applyBorder="1" applyAlignment="1">
      <alignment horizontal="center"/>
    </xf>
    <xf numFmtId="49" fontId="65" fillId="0" borderId="17" xfId="0" applyNumberFormat="1" applyFont="1" applyFill="1" applyBorder="1" applyAlignment="1">
      <alignment horizontal="center"/>
    </xf>
    <xf numFmtId="0" fontId="65" fillId="0" borderId="16" xfId="0" applyNumberFormat="1" applyFont="1" applyFill="1" applyBorder="1" applyAlignment="1">
      <alignment horizontal="center"/>
    </xf>
    <xf numFmtId="0" fontId="65" fillId="0" borderId="11" xfId="0" applyNumberFormat="1" applyFont="1" applyFill="1" applyBorder="1" applyAlignment="1">
      <alignment horizontal="center"/>
    </xf>
    <xf numFmtId="0" fontId="65" fillId="0" borderId="17"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20" xfId="0" applyNumberFormat="1" applyFont="1" applyFill="1" applyBorder="1" applyAlignment="1">
      <alignment horizontal="center"/>
    </xf>
    <xf numFmtId="0" fontId="65" fillId="0" borderId="18" xfId="0" applyNumberFormat="1" applyFont="1" applyFill="1" applyBorder="1" applyAlignment="1">
      <alignment horizontal="center"/>
    </xf>
    <xf numFmtId="0" fontId="65" fillId="0" borderId="10" xfId="0" applyNumberFormat="1" applyFont="1" applyFill="1" applyBorder="1" applyAlignment="1">
      <alignment horizontal="center"/>
    </xf>
    <xf numFmtId="0" fontId="65" fillId="0" borderId="1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6" xfId="0" applyNumberFormat="1" applyFont="1" applyFill="1" applyBorder="1" applyAlignment="1">
      <alignment horizontal="left" indent="3"/>
    </xf>
    <xf numFmtId="49" fontId="65" fillId="0" borderId="43" xfId="0" applyNumberFormat="1" applyFont="1" applyFill="1" applyBorder="1" applyAlignment="1">
      <alignment horizontal="center"/>
    </xf>
    <xf numFmtId="49" fontId="65" fillId="0" borderId="38" xfId="0" applyNumberFormat="1" applyFont="1" applyFill="1" applyBorder="1" applyAlignment="1">
      <alignment horizontal="center"/>
    </xf>
    <xf numFmtId="49" fontId="65" fillId="0" borderId="42" xfId="0" applyNumberFormat="1" applyFont="1" applyFill="1" applyBorder="1" applyAlignment="1">
      <alignment horizontal="center"/>
    </xf>
    <xf numFmtId="0" fontId="65" fillId="0" borderId="43" xfId="0" applyNumberFormat="1" applyFont="1" applyFill="1" applyBorder="1" applyAlignment="1">
      <alignment horizontal="center"/>
    </xf>
    <xf numFmtId="0" fontId="65" fillId="0" borderId="38" xfId="0" applyNumberFormat="1" applyFont="1" applyFill="1" applyBorder="1" applyAlignment="1">
      <alignment horizontal="center"/>
    </xf>
    <xf numFmtId="0" fontId="65"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0" xfId="0" applyNumberFormat="1" applyFont="1" applyBorder="1" applyAlignment="1">
      <alignment horizontal="left" indent="4"/>
    </xf>
    <xf numFmtId="49" fontId="1" fillId="0" borderId="1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65" fillId="0" borderId="14" xfId="0" applyNumberFormat="1" applyFont="1" applyBorder="1" applyAlignment="1">
      <alignment horizontal="center"/>
    </xf>
    <xf numFmtId="49" fontId="65" fillId="0" borderId="12" xfId="0" applyNumberFormat="1" applyFont="1" applyBorder="1" applyAlignment="1">
      <alignment horizontal="center"/>
    </xf>
    <xf numFmtId="49" fontId="65" fillId="0" borderId="13" xfId="0" applyNumberFormat="1" applyFont="1" applyBorder="1" applyAlignment="1">
      <alignment horizontal="center"/>
    </xf>
    <xf numFmtId="0" fontId="1" fillId="0" borderId="11" xfId="0" applyNumberFormat="1" applyFont="1" applyBorder="1" applyAlignment="1">
      <alignment horizontal="left"/>
    </xf>
    <xf numFmtId="0" fontId="1" fillId="0" borderId="20" xfId="0" applyNumberFormat="1" applyFont="1" applyBorder="1" applyAlignment="1">
      <alignment horizontal="left"/>
    </xf>
    <xf numFmtId="49" fontId="1" fillId="0" borderId="16" xfId="0" applyNumberFormat="1" applyFont="1" applyBorder="1" applyAlignment="1">
      <alignment horizontal="center"/>
    </xf>
    <xf numFmtId="0" fontId="1" fillId="0" borderId="10" xfId="0" applyNumberFormat="1" applyFont="1" applyBorder="1" applyAlignment="1">
      <alignment/>
    </xf>
    <xf numFmtId="0" fontId="1" fillId="0" borderId="36" xfId="0" applyNumberFormat="1" applyFont="1" applyBorder="1" applyAlignment="1">
      <alignment/>
    </xf>
    <xf numFmtId="49" fontId="1" fillId="0" borderId="19" xfId="0" applyNumberFormat="1" applyFont="1" applyBorder="1" applyAlignment="1">
      <alignment horizontal="center"/>
    </xf>
    <xf numFmtId="4" fontId="1" fillId="0" borderId="16" xfId="0" applyNumberFormat="1" applyFont="1" applyBorder="1" applyAlignment="1">
      <alignment horizontal="center"/>
    </xf>
    <xf numFmtId="4" fontId="1" fillId="0" borderId="11" xfId="0" applyNumberFormat="1" applyFont="1" applyBorder="1" applyAlignment="1">
      <alignment horizontal="center"/>
    </xf>
    <xf numFmtId="4" fontId="1" fillId="0" borderId="17" xfId="0" applyNumberFormat="1" applyFont="1" applyBorder="1" applyAlignment="1">
      <alignment horizontal="center"/>
    </xf>
    <xf numFmtId="4" fontId="1" fillId="0" borderId="20" xfId="0" applyNumberFormat="1" applyFont="1" applyBorder="1" applyAlignment="1">
      <alignment horizontal="center"/>
    </xf>
    <xf numFmtId="0" fontId="1" fillId="0" borderId="10" xfId="0" applyNumberFormat="1" applyFont="1" applyBorder="1" applyAlignment="1">
      <alignment horizontal="left"/>
    </xf>
    <xf numFmtId="0" fontId="1" fillId="0" borderId="36" xfId="0" applyNumberFormat="1" applyFont="1" applyBorder="1" applyAlignment="1">
      <alignment horizontal="left"/>
    </xf>
    <xf numFmtId="4" fontId="65" fillId="0" borderId="16" xfId="0" applyNumberFormat="1" applyFont="1" applyBorder="1" applyAlignment="1">
      <alignment horizontal="center"/>
    </xf>
    <xf numFmtId="4" fontId="65" fillId="0" borderId="11" xfId="0" applyNumberFormat="1" applyFont="1" applyBorder="1" applyAlignment="1">
      <alignment horizontal="center"/>
    </xf>
    <xf numFmtId="4" fontId="65" fillId="0" borderId="17" xfId="0" applyNumberFormat="1" applyFont="1" applyBorder="1" applyAlignment="1">
      <alignment horizontal="center"/>
    </xf>
    <xf numFmtId="0" fontId="1" fillId="0" borderId="16" xfId="0" applyNumberFormat="1" applyFont="1" applyBorder="1" applyAlignment="1">
      <alignment horizontal="center"/>
    </xf>
    <xf numFmtId="0" fontId="1" fillId="0" borderId="11" xfId="0" applyNumberFormat="1" applyFont="1" applyBorder="1" applyAlignment="1">
      <alignment horizontal="center"/>
    </xf>
    <xf numFmtId="0" fontId="1" fillId="0" borderId="20" xfId="0" applyNumberFormat="1" applyFont="1" applyBorder="1" applyAlignment="1">
      <alignment horizontal="center"/>
    </xf>
    <xf numFmtId="0" fontId="1" fillId="0" borderId="36" xfId="0" applyNumberFormat="1" applyFont="1" applyFill="1" applyBorder="1" applyAlignment="1">
      <alignment horizontal="left" wrapText="1" indent="3"/>
    </xf>
    <xf numFmtId="4" fontId="7" fillId="0" borderId="16" xfId="0" applyNumberFormat="1" applyFont="1" applyBorder="1" applyAlignment="1">
      <alignment horizontal="center"/>
    </xf>
    <xf numFmtId="4" fontId="7" fillId="0" borderId="11" xfId="0" applyNumberFormat="1" applyFont="1" applyBorder="1" applyAlignment="1">
      <alignment horizontal="center"/>
    </xf>
    <xf numFmtId="4" fontId="7" fillId="0" borderId="17" xfId="0" applyNumberFormat="1" applyFont="1" applyBorder="1" applyAlignment="1">
      <alignment horizontal="center"/>
    </xf>
    <xf numFmtId="0" fontId="1" fillId="0" borderId="4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40" xfId="0" applyNumberFormat="1" applyFont="1" applyFill="1" applyBorder="1" applyAlignment="1">
      <alignment horizontal="center"/>
    </xf>
    <xf numFmtId="4" fontId="7" fillId="0" borderId="41" xfId="0" applyNumberFormat="1" applyFont="1" applyFill="1" applyBorder="1" applyAlignment="1">
      <alignment horizontal="center"/>
    </xf>
    <xf numFmtId="4" fontId="7" fillId="0" borderId="33" xfId="0" applyNumberFormat="1" applyFont="1" applyFill="1" applyBorder="1" applyAlignment="1">
      <alignment horizontal="center"/>
    </xf>
    <xf numFmtId="4" fontId="7" fillId="0" borderId="40" xfId="0" applyNumberFormat="1" applyFont="1" applyFill="1" applyBorder="1" applyAlignment="1">
      <alignment horizontal="center"/>
    </xf>
    <xf numFmtId="0" fontId="65" fillId="0" borderId="41" xfId="0" applyNumberFormat="1" applyFont="1" applyFill="1" applyBorder="1" applyAlignment="1">
      <alignment horizontal="center"/>
    </xf>
    <xf numFmtId="0" fontId="65" fillId="0" borderId="33" xfId="0" applyNumberFormat="1" applyFont="1" applyFill="1" applyBorder="1" applyAlignment="1">
      <alignment horizontal="center"/>
    </xf>
    <xf numFmtId="0" fontId="65"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65" fillId="0" borderId="36"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4" fontId="7" fillId="0" borderId="16" xfId="0" applyNumberFormat="1" applyFont="1" applyFill="1" applyBorder="1" applyAlignment="1">
      <alignment horizontal="center"/>
    </xf>
    <xf numFmtId="4" fontId="7" fillId="0" borderId="11" xfId="0" applyNumberFormat="1" applyFont="1" applyFill="1" applyBorder="1" applyAlignment="1">
      <alignment horizontal="center"/>
    </xf>
    <xf numFmtId="4" fontId="7" fillId="0" borderId="17"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4" fontId="65" fillId="0" borderId="42" xfId="0" applyNumberFormat="1" applyFont="1" applyFill="1" applyBorder="1" applyAlignment="1">
      <alignment horizontal="center"/>
    </xf>
    <xf numFmtId="0" fontId="65" fillId="0" borderId="39" xfId="0" applyNumberFormat="1" applyFont="1" applyFill="1" applyBorder="1" applyAlignment="1">
      <alignment horizontal="center"/>
    </xf>
    <xf numFmtId="4" fontId="65" fillId="0" borderId="40"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36" xfId="0" applyNumberFormat="1" applyFont="1" applyFill="1" applyBorder="1" applyAlignment="1">
      <alignment horizontal="left"/>
    </xf>
    <xf numFmtId="49" fontId="1" fillId="0" borderId="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2" xfId="0" applyNumberFormat="1" applyFont="1" applyFill="1" applyBorder="1" applyAlignment="1">
      <alignment horizontal="left" wrapText="1" indent="4"/>
    </xf>
    <xf numFmtId="0" fontId="1" fillId="0" borderId="15" xfId="0" applyNumberFormat="1" applyFont="1" applyFill="1" applyBorder="1" applyAlignment="1">
      <alignment horizontal="left" wrapText="1" indent="4"/>
    </xf>
    <xf numFmtId="49" fontId="1" fillId="0" borderId="45" xfId="0" applyNumberFormat="1" applyFont="1" applyFill="1" applyBorder="1" applyAlignment="1">
      <alignment horizontal="center"/>
    </xf>
    <xf numFmtId="0" fontId="65" fillId="0" borderId="14" xfId="0" applyNumberFormat="1" applyFont="1" applyFill="1" applyBorder="1" applyAlignment="1">
      <alignment horizontal="center"/>
    </xf>
    <xf numFmtId="0" fontId="65" fillId="0" borderId="12" xfId="0" applyNumberFormat="1" applyFont="1" applyFill="1" applyBorder="1" applyAlignment="1">
      <alignment horizontal="center"/>
    </xf>
    <xf numFmtId="0" fontId="65" fillId="0" borderId="15" xfId="0" applyNumberFormat="1" applyFont="1" applyFill="1" applyBorder="1" applyAlignment="1">
      <alignment horizontal="center"/>
    </xf>
    <xf numFmtId="0" fontId="65" fillId="0" borderId="20" xfId="0" applyNumberFormat="1" applyFont="1" applyFill="1" applyBorder="1" applyAlignment="1">
      <alignment horizontal="center"/>
    </xf>
    <xf numFmtId="0" fontId="1" fillId="0" borderId="16" xfId="0" applyNumberFormat="1" applyFont="1" applyFill="1" applyBorder="1" applyAlignment="1">
      <alignment horizontal="left" vertical="top" wrapText="1" indent="4"/>
    </xf>
    <xf numFmtId="0" fontId="1" fillId="0" borderId="11" xfId="0" applyNumberFormat="1" applyFont="1" applyFill="1" applyBorder="1" applyAlignment="1">
      <alignment horizontal="left" vertical="top" wrapText="1" indent="4"/>
    </xf>
    <xf numFmtId="0" fontId="1" fillId="0" borderId="20" xfId="0" applyNumberFormat="1" applyFont="1" applyFill="1" applyBorder="1" applyAlignment="1">
      <alignment horizontal="left" vertical="top" wrapText="1" indent="4"/>
    </xf>
    <xf numFmtId="0" fontId="1" fillId="0" borderId="18" xfId="0" applyNumberFormat="1" applyFont="1" applyFill="1" applyBorder="1" applyAlignment="1">
      <alignment horizontal="left" vertical="top" wrapText="1" indent="4"/>
    </xf>
    <xf numFmtId="0" fontId="1" fillId="0" borderId="10" xfId="0" applyNumberFormat="1" applyFont="1" applyFill="1" applyBorder="1" applyAlignment="1">
      <alignment horizontal="left" vertical="top" wrapText="1" indent="4"/>
    </xf>
    <xf numFmtId="0" fontId="1" fillId="0" borderId="36" xfId="0" applyNumberFormat="1" applyFont="1" applyFill="1" applyBorder="1" applyAlignment="1">
      <alignment horizontal="left" vertical="top" wrapText="1" indent="4"/>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5" xfId="0" applyNumberFormat="1" applyFont="1" applyFill="1" applyBorder="1" applyAlignment="1">
      <alignment horizontal="center"/>
    </xf>
    <xf numFmtId="4" fontId="65" fillId="0" borderId="48" xfId="0" applyNumberFormat="1" applyFont="1" applyFill="1" applyBorder="1" applyAlignment="1">
      <alignment horizontal="center"/>
    </xf>
    <xf numFmtId="4" fontId="65" fillId="0" borderId="49" xfId="0" applyNumberFormat="1" applyFont="1" applyFill="1" applyBorder="1" applyAlignment="1">
      <alignment horizontal="center"/>
    </xf>
    <xf numFmtId="4" fontId="65" fillId="0" borderId="50" xfId="0" applyNumberFormat="1" applyFont="1" applyFill="1" applyBorder="1" applyAlignment="1">
      <alignment horizont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center" wrapText="1"/>
    </xf>
    <xf numFmtId="0" fontId="1" fillId="0" borderId="11" xfId="0" applyNumberFormat="1" applyFont="1" applyBorder="1" applyAlignment="1">
      <alignment horizontal="center" wrapText="1"/>
    </xf>
    <xf numFmtId="0" fontId="4" fillId="0" borderId="12"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1" xfId="0" applyNumberFormat="1" applyFont="1" applyBorder="1" applyAlignment="1">
      <alignment horizontal="left"/>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4" fillId="0" borderId="53" xfId="0" applyNumberFormat="1" applyFont="1" applyFill="1" applyBorder="1" applyAlignment="1">
      <alignment horizontal="center" vertical="top"/>
    </xf>
    <xf numFmtId="0" fontId="4" fillId="0" borderId="54"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24" xfId="0" applyNumberFormat="1" applyFont="1" applyFill="1" applyBorder="1" applyAlignment="1">
      <alignment horizontal="right"/>
    </xf>
    <xf numFmtId="4" fontId="14" fillId="33" borderId="18" xfId="53" applyNumberFormat="1" applyFont="1" applyFill="1" applyBorder="1" applyAlignment="1">
      <alignment horizontal="center" wrapText="1"/>
      <protection/>
    </xf>
    <xf numFmtId="4" fontId="14" fillId="33" borderId="10" xfId="53" applyNumberFormat="1" applyFont="1" applyFill="1" applyBorder="1" applyAlignment="1">
      <alignment horizontal="center" wrapText="1"/>
      <protection/>
    </xf>
    <xf numFmtId="4" fontId="14" fillId="33" borderId="19" xfId="53" applyNumberFormat="1" applyFont="1" applyFill="1" applyBorder="1" applyAlignment="1">
      <alignment horizontal="center" wrapText="1"/>
      <protection/>
    </xf>
    <xf numFmtId="4" fontId="14" fillId="33" borderId="18" xfId="53" applyNumberFormat="1" applyFont="1" applyFill="1" applyBorder="1" applyAlignment="1">
      <alignment horizontal="center" vertical="center" wrapText="1"/>
      <protection/>
    </xf>
    <xf numFmtId="4" fontId="14" fillId="33" borderId="10" xfId="53" applyNumberFormat="1" applyFont="1" applyFill="1" applyBorder="1" applyAlignment="1">
      <alignment horizontal="center" vertical="center" wrapText="1"/>
      <protection/>
    </xf>
    <xf numFmtId="4" fontId="14" fillId="33" borderId="36" xfId="53" applyNumberFormat="1" applyFont="1" applyFill="1" applyBorder="1" applyAlignment="1">
      <alignment horizontal="center" vertical="center" wrapText="1"/>
      <protection/>
    </xf>
    <xf numFmtId="0" fontId="14" fillId="33" borderId="0" xfId="53" applyNumberFormat="1" applyFont="1" applyFill="1" applyBorder="1" applyAlignment="1">
      <alignment horizontal="left"/>
      <protection/>
    </xf>
    <xf numFmtId="0" fontId="14" fillId="33" borderId="10" xfId="53" applyFont="1" applyFill="1" applyBorder="1" applyAlignment="1">
      <alignment horizontal="left" vertical="center" wrapText="1"/>
      <protection/>
    </xf>
    <xf numFmtId="0" fontId="14" fillId="33" borderId="36" xfId="53" applyFont="1" applyFill="1" applyBorder="1" applyAlignment="1">
      <alignment horizontal="left" vertical="center" wrapText="1"/>
      <protection/>
    </xf>
    <xf numFmtId="49" fontId="14" fillId="33" borderId="21" xfId="53" applyNumberFormat="1" applyFont="1" applyFill="1" applyBorder="1" applyAlignment="1">
      <alignment horizontal="center"/>
      <protection/>
    </xf>
    <xf numFmtId="49" fontId="14" fillId="33" borderId="17" xfId="53" applyNumberFormat="1" applyFont="1" applyFill="1" applyBorder="1" applyAlignment="1">
      <alignment horizontal="center"/>
      <protection/>
    </xf>
    <xf numFmtId="49" fontId="14" fillId="33" borderId="35" xfId="53" applyNumberFormat="1" applyFont="1" applyFill="1" applyBorder="1" applyAlignment="1">
      <alignment horizontal="center"/>
      <protection/>
    </xf>
    <xf numFmtId="49" fontId="14" fillId="33" borderId="19" xfId="53" applyNumberFormat="1" applyFont="1" applyFill="1" applyBorder="1" applyAlignment="1">
      <alignment horizontal="center"/>
      <protection/>
    </xf>
    <xf numFmtId="0" fontId="13" fillId="33" borderId="0" xfId="53" applyNumberFormat="1" applyFont="1" applyFill="1" applyBorder="1" applyAlignment="1">
      <alignment horizontal="center" vertical="center" wrapText="1"/>
      <protection/>
    </xf>
    <xf numFmtId="0" fontId="14" fillId="33" borderId="11" xfId="53" applyNumberFormat="1" applyFont="1" applyFill="1" applyBorder="1" applyAlignment="1">
      <alignment horizontal="center" wrapText="1"/>
      <protection/>
    </xf>
    <xf numFmtId="0" fontId="14" fillId="33" borderId="10" xfId="53" applyNumberFormat="1" applyFont="1" applyFill="1" applyBorder="1" applyAlignment="1">
      <alignment horizontal="center"/>
      <protection/>
    </xf>
    <xf numFmtId="0" fontId="64" fillId="33" borderId="12" xfId="54" applyFont="1" applyFill="1" applyBorder="1" applyAlignment="1">
      <alignment horizontal="center" vertical="center"/>
      <protection/>
    </xf>
    <xf numFmtId="0" fontId="13" fillId="33" borderId="0" xfId="53" applyFont="1" applyFill="1" applyAlignment="1">
      <alignment horizontal="left" vertical="center"/>
      <protection/>
    </xf>
    <xf numFmtId="0" fontId="14" fillId="33" borderId="12" xfId="53" applyFont="1" applyFill="1" applyBorder="1" applyAlignment="1">
      <alignment horizontal="center" vertical="center" wrapText="1"/>
      <protection/>
    </xf>
    <xf numFmtId="0" fontId="14" fillId="33" borderId="13" xfId="53" applyFont="1" applyFill="1" applyBorder="1" applyAlignment="1">
      <alignment horizontal="center" vertical="center" wrapText="1"/>
      <protection/>
    </xf>
    <xf numFmtId="0" fontId="14" fillId="33" borderId="0" xfId="53" applyFont="1" applyFill="1" applyBorder="1" applyAlignment="1">
      <alignment horizontal="center" vertical="center" wrapText="1"/>
      <protection/>
    </xf>
    <xf numFmtId="0" fontId="14" fillId="33" borderId="31" xfId="53" applyFont="1" applyFill="1" applyBorder="1" applyAlignment="1">
      <alignment horizontal="center" vertical="center" wrapText="1"/>
      <protection/>
    </xf>
    <xf numFmtId="0" fontId="14" fillId="33" borderId="11" xfId="53" applyFont="1" applyFill="1" applyBorder="1" applyAlignment="1">
      <alignment horizontal="center" vertical="center" wrapText="1"/>
      <protection/>
    </xf>
    <xf numFmtId="0" fontId="14" fillId="33" borderId="17" xfId="53" applyFont="1" applyFill="1" applyBorder="1" applyAlignment="1">
      <alignment horizontal="center" vertical="center" wrapText="1"/>
      <protection/>
    </xf>
    <xf numFmtId="0" fontId="14" fillId="33" borderId="14" xfId="53" applyFont="1" applyFill="1" applyBorder="1" applyAlignment="1">
      <alignment horizontal="center" vertical="center" wrapText="1"/>
      <protection/>
    </xf>
    <xf numFmtId="0" fontId="14" fillId="33" borderId="30" xfId="53" applyFont="1" applyFill="1" applyBorder="1" applyAlignment="1">
      <alignment horizontal="center" vertical="center" wrapText="1"/>
      <protection/>
    </xf>
    <xf numFmtId="0" fontId="14" fillId="33" borderId="16" xfId="53" applyFont="1" applyFill="1" applyBorder="1" applyAlignment="1">
      <alignment horizontal="center" vertical="center" wrapText="1"/>
      <protection/>
    </xf>
    <xf numFmtId="0" fontId="14" fillId="33" borderId="18" xfId="53" applyFont="1" applyFill="1" applyBorder="1" applyAlignment="1">
      <alignment horizontal="center" vertical="center" wrapText="1"/>
      <protection/>
    </xf>
    <xf numFmtId="0" fontId="14" fillId="33" borderId="10" xfId="53" applyFont="1" applyFill="1" applyBorder="1" applyAlignment="1">
      <alignment horizontal="center" vertical="center" wrapText="1"/>
      <protection/>
    </xf>
    <xf numFmtId="0" fontId="14" fillId="33" borderId="45" xfId="53" applyFont="1" applyFill="1" applyBorder="1" applyAlignment="1">
      <alignment horizontal="center" vertical="center" wrapText="1"/>
      <protection/>
    </xf>
    <xf numFmtId="49" fontId="14" fillId="33" borderId="10" xfId="53" applyNumberFormat="1" applyFont="1" applyFill="1" applyBorder="1" applyAlignment="1">
      <alignment horizontal="center" vertical="center" wrapText="1"/>
      <protection/>
    </xf>
    <xf numFmtId="49" fontId="14" fillId="33" borderId="19" xfId="53" applyNumberFormat="1" applyFont="1" applyFill="1" applyBorder="1" applyAlignment="1">
      <alignment horizontal="center" vertical="center" wrapText="1"/>
      <protection/>
    </xf>
    <xf numFmtId="49" fontId="14" fillId="33" borderId="14" xfId="53" applyNumberFormat="1" applyFont="1" applyFill="1" applyBorder="1" applyAlignment="1">
      <alignment horizontal="center" vertical="center" wrapText="1"/>
      <protection/>
    </xf>
    <xf numFmtId="49" fontId="14" fillId="33" borderId="12" xfId="53" applyNumberFormat="1" applyFont="1" applyFill="1" applyBorder="1" applyAlignment="1">
      <alignment horizontal="center" vertical="center" wrapText="1"/>
      <protection/>
    </xf>
    <xf numFmtId="49" fontId="14" fillId="33" borderId="13" xfId="53" applyNumberFormat="1" applyFont="1" applyFill="1" applyBorder="1" applyAlignment="1">
      <alignment horizontal="center" vertical="center" wrapText="1"/>
      <protection/>
    </xf>
    <xf numFmtId="49" fontId="14" fillId="33" borderId="10" xfId="53" applyNumberFormat="1" applyFont="1" applyFill="1" applyBorder="1" applyAlignment="1">
      <alignment horizontal="left" wrapText="1"/>
      <protection/>
    </xf>
    <xf numFmtId="49" fontId="14" fillId="33" borderId="36" xfId="53" applyNumberFormat="1" applyFont="1" applyFill="1" applyBorder="1" applyAlignment="1">
      <alignment horizontal="left" wrapText="1"/>
      <protection/>
    </xf>
    <xf numFmtId="49" fontId="14" fillId="33" borderId="32" xfId="53" applyNumberFormat="1" applyFont="1" applyFill="1" applyBorder="1" applyAlignment="1">
      <alignment horizontal="center" wrapText="1"/>
      <protection/>
    </xf>
    <xf numFmtId="49" fontId="14" fillId="33" borderId="33" xfId="53" applyNumberFormat="1" applyFont="1" applyFill="1" applyBorder="1" applyAlignment="1">
      <alignment horizontal="center" wrapText="1"/>
      <protection/>
    </xf>
    <xf numFmtId="49" fontId="14" fillId="33" borderId="40" xfId="53" applyNumberFormat="1" applyFont="1" applyFill="1" applyBorder="1" applyAlignment="1">
      <alignment horizontal="center" wrapText="1"/>
      <protection/>
    </xf>
    <xf numFmtId="0" fontId="13" fillId="33" borderId="41" xfId="53" applyFont="1" applyFill="1" applyBorder="1" applyAlignment="1">
      <alignment horizontal="center" vertical="center" wrapText="1"/>
      <protection/>
    </xf>
    <xf numFmtId="0" fontId="13" fillId="33" borderId="33" xfId="53" applyFont="1" applyFill="1" applyBorder="1" applyAlignment="1">
      <alignment horizontal="center" vertical="center" wrapText="1"/>
      <protection/>
    </xf>
    <xf numFmtId="0" fontId="13" fillId="33" borderId="40" xfId="53" applyFont="1" applyFill="1" applyBorder="1" applyAlignment="1">
      <alignment horizontal="center" vertical="center" wrapText="1"/>
      <protection/>
    </xf>
    <xf numFmtId="0" fontId="13" fillId="33" borderId="34" xfId="53" applyFont="1" applyFill="1" applyBorder="1" applyAlignment="1">
      <alignment horizontal="center" vertical="center" wrapText="1"/>
      <protection/>
    </xf>
    <xf numFmtId="49" fontId="14" fillId="33" borderId="35" xfId="53" applyNumberFormat="1" applyFont="1" applyFill="1" applyBorder="1" applyAlignment="1">
      <alignment horizontal="center" wrapText="1"/>
      <protection/>
    </xf>
    <xf numFmtId="49" fontId="14" fillId="33" borderId="10" xfId="53" applyNumberFormat="1" applyFont="1" applyFill="1" applyBorder="1" applyAlignment="1">
      <alignment horizontal="center" wrapText="1"/>
      <protection/>
    </xf>
    <xf numFmtId="49" fontId="14" fillId="33" borderId="19" xfId="53" applyNumberFormat="1" applyFont="1" applyFill="1" applyBorder="1" applyAlignment="1">
      <alignment horizontal="center" wrapText="1"/>
      <protection/>
    </xf>
    <xf numFmtId="0" fontId="13" fillId="33" borderId="16" xfId="53" applyFont="1" applyFill="1" applyBorder="1" applyAlignment="1">
      <alignment horizontal="center" vertical="center" wrapText="1"/>
      <protection/>
    </xf>
    <xf numFmtId="0" fontId="13" fillId="33" borderId="11" xfId="53" applyFont="1" applyFill="1" applyBorder="1" applyAlignment="1">
      <alignment horizontal="center" vertical="center" wrapText="1"/>
      <protection/>
    </xf>
    <xf numFmtId="0" fontId="13" fillId="33" borderId="17" xfId="53" applyFont="1" applyFill="1" applyBorder="1" applyAlignment="1">
      <alignment horizontal="center" vertical="center" wrapText="1"/>
      <protection/>
    </xf>
    <xf numFmtId="0" fontId="13" fillId="33" borderId="20" xfId="53" applyFont="1" applyFill="1" applyBorder="1" applyAlignment="1">
      <alignment horizontal="center" vertical="center" wrapText="1"/>
      <protection/>
    </xf>
    <xf numFmtId="0" fontId="14" fillId="33" borderId="19" xfId="53" applyFont="1" applyFill="1" applyBorder="1" applyAlignment="1">
      <alignment horizontal="center" vertical="center" wrapText="1"/>
      <protection/>
    </xf>
    <xf numFmtId="0" fontId="14" fillId="33" borderId="36" xfId="53" applyFont="1" applyFill="1" applyBorder="1" applyAlignment="1">
      <alignment horizontal="center" vertical="center" wrapText="1"/>
      <protection/>
    </xf>
    <xf numFmtId="49" fontId="13" fillId="33" borderId="10" xfId="53" applyNumberFormat="1" applyFont="1" applyFill="1" applyBorder="1" applyAlignment="1">
      <alignment horizontal="left" wrapText="1"/>
      <protection/>
    </xf>
    <xf numFmtId="49" fontId="13" fillId="33" borderId="36" xfId="53" applyNumberFormat="1" applyFont="1" applyFill="1" applyBorder="1" applyAlignment="1">
      <alignment horizontal="left" wrapText="1"/>
      <protection/>
    </xf>
    <xf numFmtId="49" fontId="13" fillId="33" borderId="37" xfId="53" applyNumberFormat="1" applyFont="1" applyFill="1" applyBorder="1" applyAlignment="1">
      <alignment horizontal="center" wrapText="1"/>
      <protection/>
    </xf>
    <xf numFmtId="49" fontId="13" fillId="33" borderId="38" xfId="53" applyNumberFormat="1" applyFont="1" applyFill="1" applyBorder="1" applyAlignment="1">
      <alignment horizontal="center" wrapText="1"/>
      <protection/>
    </xf>
    <xf numFmtId="49" fontId="13" fillId="33" borderId="42" xfId="53" applyNumberFormat="1" applyFont="1" applyFill="1" applyBorder="1" applyAlignment="1">
      <alignment horizontal="center" wrapText="1"/>
      <protection/>
    </xf>
    <xf numFmtId="4" fontId="13" fillId="33" borderId="43" xfId="53" applyNumberFormat="1" applyFont="1" applyFill="1" applyBorder="1" applyAlignment="1">
      <alignment horizontal="center" vertical="center" wrapText="1"/>
      <protection/>
    </xf>
    <xf numFmtId="0" fontId="13" fillId="33" borderId="38" xfId="53" applyFont="1" applyFill="1" applyBorder="1" applyAlignment="1">
      <alignment horizontal="center" vertical="center" wrapText="1"/>
      <protection/>
    </xf>
    <xf numFmtId="0" fontId="13" fillId="33" borderId="42" xfId="53" applyFont="1" applyFill="1" applyBorder="1" applyAlignment="1">
      <alignment horizontal="center" vertical="center" wrapText="1"/>
      <protection/>
    </xf>
    <xf numFmtId="0" fontId="13" fillId="33" borderId="39" xfId="53" applyFont="1" applyFill="1" applyBorder="1" applyAlignment="1">
      <alignment horizontal="center" vertical="center" wrapText="1"/>
      <protection/>
    </xf>
    <xf numFmtId="0" fontId="13" fillId="33" borderId="0" xfId="53" applyFont="1" applyFill="1" applyBorder="1" applyAlignment="1">
      <alignment horizontal="left" vertical="center" wrapText="1"/>
      <protection/>
    </xf>
    <xf numFmtId="49" fontId="19" fillId="33" borderId="19" xfId="53" applyNumberFormat="1" applyFont="1" applyFill="1" applyBorder="1" applyAlignment="1">
      <alignment horizontal="left" vertical="center" wrapText="1"/>
      <protection/>
    </xf>
    <xf numFmtId="49" fontId="19" fillId="33" borderId="45" xfId="53" applyNumberFormat="1" applyFont="1" applyFill="1" applyBorder="1" applyAlignment="1">
      <alignment horizontal="left" vertical="center" wrapText="1"/>
      <protection/>
    </xf>
    <xf numFmtId="49" fontId="19" fillId="33" borderId="18" xfId="53" applyNumberFormat="1" applyFont="1" applyFill="1" applyBorder="1" applyAlignment="1">
      <alignment horizontal="left" vertical="center" wrapText="1"/>
      <protection/>
    </xf>
    <xf numFmtId="49" fontId="19" fillId="33" borderId="32" xfId="53" applyNumberFormat="1" applyFont="1" applyFill="1" applyBorder="1" applyAlignment="1">
      <alignment horizontal="center" wrapText="1"/>
      <protection/>
    </xf>
    <xf numFmtId="49" fontId="19" fillId="33" borderId="33" xfId="53" applyNumberFormat="1" applyFont="1" applyFill="1" applyBorder="1" applyAlignment="1">
      <alignment horizontal="center" wrapText="1"/>
      <protection/>
    </xf>
    <xf numFmtId="49" fontId="19" fillId="33" borderId="40" xfId="53" applyNumberFormat="1" applyFont="1" applyFill="1" applyBorder="1" applyAlignment="1">
      <alignment horizontal="center" wrapText="1"/>
      <protection/>
    </xf>
    <xf numFmtId="4" fontId="19" fillId="33" borderId="41" xfId="53" applyNumberFormat="1" applyFont="1" applyFill="1" applyBorder="1" applyAlignment="1">
      <alignment horizontal="center" vertical="center" wrapText="1"/>
      <protection/>
    </xf>
    <xf numFmtId="0" fontId="19" fillId="33" borderId="33" xfId="53" applyFont="1" applyFill="1" applyBorder="1" applyAlignment="1">
      <alignment horizontal="center" vertical="center" wrapText="1"/>
      <protection/>
    </xf>
    <xf numFmtId="0" fontId="19" fillId="33" borderId="40" xfId="53" applyFont="1" applyFill="1" applyBorder="1" applyAlignment="1">
      <alignment horizontal="center" vertical="center" wrapText="1"/>
      <protection/>
    </xf>
    <xf numFmtId="0" fontId="19" fillId="33" borderId="12" xfId="53" applyFont="1" applyFill="1" applyBorder="1" applyAlignment="1">
      <alignment horizontal="center" vertical="center" wrapText="1"/>
      <protection/>
    </xf>
    <xf numFmtId="0" fontId="19" fillId="33" borderId="13" xfId="53" applyFont="1" applyFill="1" applyBorder="1" applyAlignment="1">
      <alignment horizontal="center" vertical="center" wrapText="1"/>
      <protection/>
    </xf>
    <xf numFmtId="0" fontId="19" fillId="33" borderId="0" xfId="53" applyFont="1" applyFill="1" applyBorder="1" applyAlignment="1">
      <alignment horizontal="center" vertical="center" wrapText="1"/>
      <protection/>
    </xf>
    <xf numFmtId="0" fontId="19" fillId="33" borderId="31" xfId="53" applyFont="1" applyFill="1" applyBorder="1" applyAlignment="1">
      <alignment horizontal="center" vertical="center" wrapText="1"/>
      <protection/>
    </xf>
    <xf numFmtId="0" fontId="19" fillId="33" borderId="11" xfId="53" applyFont="1" applyFill="1" applyBorder="1" applyAlignment="1">
      <alignment horizontal="center" vertical="center" wrapText="1"/>
      <protection/>
    </xf>
    <xf numFmtId="0" fontId="19" fillId="33" borderId="17" xfId="53" applyFont="1" applyFill="1" applyBorder="1" applyAlignment="1">
      <alignment horizontal="center" vertical="center" wrapText="1"/>
      <protection/>
    </xf>
    <xf numFmtId="0" fontId="19" fillId="33" borderId="14" xfId="53" applyFont="1" applyFill="1" applyBorder="1" applyAlignment="1">
      <alignment horizontal="center" vertical="center" wrapText="1"/>
      <protection/>
    </xf>
    <xf numFmtId="0" fontId="19" fillId="33" borderId="30" xfId="53" applyFont="1" applyFill="1" applyBorder="1" applyAlignment="1">
      <alignment horizontal="center" vertical="center" wrapText="1"/>
      <protection/>
    </xf>
    <xf numFmtId="0" fontId="19" fillId="33" borderId="16" xfId="53" applyFont="1" applyFill="1" applyBorder="1" applyAlignment="1">
      <alignment horizontal="center" vertical="center" wrapText="1"/>
      <protection/>
    </xf>
    <xf numFmtId="0" fontId="19" fillId="33" borderId="18" xfId="53" applyFont="1" applyFill="1" applyBorder="1" applyAlignment="1">
      <alignment horizontal="center" vertical="center" wrapText="1"/>
      <protection/>
    </xf>
    <xf numFmtId="0" fontId="19" fillId="33" borderId="10" xfId="53" applyFont="1" applyFill="1" applyBorder="1" applyAlignment="1">
      <alignment horizontal="center" vertical="center" wrapText="1"/>
      <protection/>
    </xf>
    <xf numFmtId="49" fontId="19" fillId="33" borderId="10" xfId="53" applyNumberFormat="1" applyFont="1" applyFill="1" applyBorder="1" applyAlignment="1">
      <alignment horizontal="left" wrapText="1"/>
      <protection/>
    </xf>
    <xf numFmtId="49" fontId="19" fillId="33" borderId="36" xfId="53" applyNumberFormat="1" applyFont="1" applyFill="1" applyBorder="1" applyAlignment="1">
      <alignment horizontal="left" wrapText="1"/>
      <protection/>
    </xf>
    <xf numFmtId="49" fontId="19" fillId="33" borderId="35" xfId="53" applyNumberFormat="1" applyFont="1" applyFill="1" applyBorder="1" applyAlignment="1">
      <alignment horizontal="center" wrapText="1"/>
      <protection/>
    </xf>
    <xf numFmtId="49" fontId="19" fillId="33" borderId="10" xfId="53" applyNumberFormat="1" applyFont="1" applyFill="1" applyBorder="1" applyAlignment="1">
      <alignment horizontal="center" wrapText="1"/>
      <protection/>
    </xf>
    <xf numFmtId="49" fontId="19" fillId="33" borderId="19" xfId="53" applyNumberFormat="1" applyFont="1" applyFill="1" applyBorder="1" applyAlignment="1">
      <alignment horizontal="center" wrapText="1"/>
      <protection/>
    </xf>
    <xf numFmtId="0" fontId="19" fillId="33" borderId="19" xfId="53" applyFont="1" applyFill="1" applyBorder="1" applyAlignment="1">
      <alignment horizontal="center" vertical="center" wrapText="1"/>
      <protection/>
    </xf>
    <xf numFmtId="0" fontId="19" fillId="33" borderId="36" xfId="53" applyFont="1" applyFill="1" applyBorder="1" applyAlignment="1">
      <alignment horizontal="center" vertical="center" wrapText="1"/>
      <protection/>
    </xf>
    <xf numFmtId="49" fontId="19" fillId="33" borderId="12" xfId="53" applyNumberFormat="1" applyFont="1" applyFill="1" applyBorder="1" applyAlignment="1">
      <alignment horizontal="center" vertical="center" wrapText="1"/>
      <protection/>
    </xf>
    <xf numFmtId="49" fontId="19" fillId="33" borderId="13" xfId="53" applyNumberFormat="1" applyFont="1" applyFill="1" applyBorder="1" applyAlignment="1">
      <alignment horizontal="center" vertical="center" wrapText="1"/>
      <protection/>
    </xf>
    <xf numFmtId="49" fontId="19" fillId="33" borderId="14" xfId="53" applyNumberFormat="1" applyFont="1" applyFill="1" applyBorder="1" applyAlignment="1">
      <alignment horizontal="center" vertical="center" wrapText="1"/>
      <protection/>
    </xf>
    <xf numFmtId="49" fontId="19" fillId="33" borderId="10" xfId="53" applyNumberFormat="1" applyFont="1" applyFill="1" applyBorder="1" applyAlignment="1">
      <alignment horizontal="left" vertical="center" wrapText="1"/>
      <protection/>
    </xf>
    <xf numFmtId="49" fontId="19" fillId="33" borderId="36" xfId="53" applyNumberFormat="1" applyFont="1" applyFill="1" applyBorder="1" applyAlignment="1">
      <alignment horizontal="left" vertical="center" wrapText="1"/>
      <protection/>
    </xf>
    <xf numFmtId="4" fontId="19" fillId="33" borderId="18" xfId="53" applyNumberFormat="1" applyFont="1" applyFill="1" applyBorder="1" applyAlignment="1">
      <alignment horizontal="center" vertical="center" wrapText="1"/>
      <protection/>
    </xf>
    <xf numFmtId="49" fontId="20" fillId="33" borderId="12" xfId="53" applyNumberFormat="1" applyFont="1" applyFill="1" applyBorder="1" applyAlignment="1">
      <alignment horizontal="right" vertical="center"/>
      <protection/>
    </xf>
    <xf numFmtId="49" fontId="19" fillId="33" borderId="12" xfId="53" applyNumberFormat="1" applyFont="1" applyFill="1" applyBorder="1" applyAlignment="1">
      <alignment horizontal="right" vertical="center"/>
      <protection/>
    </xf>
    <xf numFmtId="49" fontId="19" fillId="33" borderId="15" xfId="53" applyNumberFormat="1" applyFont="1" applyFill="1" applyBorder="1" applyAlignment="1">
      <alignment horizontal="right" vertical="center"/>
      <protection/>
    </xf>
    <xf numFmtId="49" fontId="20" fillId="33" borderId="55" xfId="53" applyNumberFormat="1" applyFont="1" applyFill="1" applyBorder="1" applyAlignment="1">
      <alignment horizontal="center" wrapText="1"/>
      <protection/>
    </xf>
    <xf numFmtId="49" fontId="20" fillId="33" borderId="49" xfId="53" applyNumberFormat="1" applyFont="1" applyFill="1" applyBorder="1" applyAlignment="1">
      <alignment horizontal="center" wrapText="1"/>
      <protection/>
    </xf>
    <xf numFmtId="49" fontId="20" fillId="33" borderId="50" xfId="53" applyNumberFormat="1" applyFont="1" applyFill="1" applyBorder="1" applyAlignment="1">
      <alignment horizontal="center" wrapText="1"/>
      <protection/>
    </xf>
    <xf numFmtId="4" fontId="20" fillId="33" borderId="48" xfId="53" applyNumberFormat="1" applyFont="1" applyFill="1" applyBorder="1" applyAlignment="1">
      <alignment horizontal="center" vertical="center" wrapText="1"/>
      <protection/>
    </xf>
    <xf numFmtId="0" fontId="20" fillId="33" borderId="49" xfId="53" applyFont="1" applyFill="1" applyBorder="1" applyAlignment="1">
      <alignment horizontal="center" vertical="center" wrapText="1"/>
      <protection/>
    </xf>
    <xf numFmtId="0" fontId="20" fillId="33" borderId="50" xfId="53" applyFont="1" applyFill="1" applyBorder="1" applyAlignment="1">
      <alignment horizontal="center" vertical="center" wrapText="1"/>
      <protection/>
    </xf>
    <xf numFmtId="0" fontId="20" fillId="33" borderId="56" xfId="53" applyFont="1" applyFill="1" applyBorder="1" applyAlignment="1">
      <alignment horizontal="center" vertical="center" wrapText="1"/>
      <protection/>
    </xf>
    <xf numFmtId="0" fontId="15" fillId="33" borderId="19" xfId="53" applyFont="1" applyFill="1" applyBorder="1" applyAlignment="1">
      <alignment horizontal="center" vertical="center"/>
      <protection/>
    </xf>
    <xf numFmtId="0" fontId="15" fillId="33" borderId="45" xfId="53" applyFont="1" applyFill="1" applyBorder="1" applyAlignment="1">
      <alignment horizontal="center" vertical="center"/>
      <protection/>
    </xf>
    <xf numFmtId="0" fontId="15" fillId="33" borderId="12" xfId="53" applyFont="1" applyFill="1" applyBorder="1" applyAlignment="1">
      <alignment horizontal="center" vertical="center"/>
      <protection/>
    </xf>
    <xf numFmtId="0" fontId="15" fillId="33" borderId="13" xfId="53" applyFont="1" applyFill="1" applyBorder="1" applyAlignment="1">
      <alignment horizontal="center" vertical="center"/>
      <protection/>
    </xf>
    <xf numFmtId="0" fontId="15" fillId="33" borderId="14" xfId="53" applyFont="1" applyFill="1" applyBorder="1" applyAlignment="1">
      <alignment horizontal="center" vertical="center" wrapText="1"/>
      <protection/>
    </xf>
    <xf numFmtId="0" fontId="15" fillId="33" borderId="12" xfId="53" applyFont="1" applyFill="1" applyBorder="1" applyAlignment="1">
      <alignment horizontal="center" vertical="center" wrapText="1"/>
      <protection/>
    </xf>
    <xf numFmtId="0" fontId="15" fillId="33" borderId="13" xfId="53" applyFont="1" applyFill="1" applyBorder="1" applyAlignment="1">
      <alignment horizontal="center" vertical="center" wrapText="1"/>
      <protection/>
    </xf>
    <xf numFmtId="0" fontId="14" fillId="33" borderId="0" xfId="53" applyFont="1" applyFill="1" applyAlignment="1">
      <alignment horizontal="left" vertical="center"/>
      <protection/>
    </xf>
    <xf numFmtId="0" fontId="14" fillId="33" borderId="41" xfId="53" applyFont="1" applyFill="1" applyBorder="1" applyAlignment="1">
      <alignment horizontal="center" vertical="center" wrapText="1"/>
      <protection/>
    </xf>
    <xf numFmtId="0" fontId="14" fillId="33" borderId="33" xfId="53" applyFont="1" applyFill="1" applyBorder="1" applyAlignment="1">
      <alignment horizontal="center" vertical="center" wrapText="1"/>
      <protection/>
    </xf>
    <xf numFmtId="0" fontId="14" fillId="33" borderId="40" xfId="53" applyFont="1" applyFill="1" applyBorder="1" applyAlignment="1">
      <alignment horizontal="center" vertical="center" wrapText="1"/>
      <protection/>
    </xf>
    <xf numFmtId="0" fontId="14" fillId="33" borderId="10" xfId="53" applyFont="1" applyFill="1" applyBorder="1" applyAlignment="1">
      <alignment vertical="center" wrapText="1"/>
      <protection/>
    </xf>
    <xf numFmtId="0" fontId="14" fillId="33" borderId="36" xfId="53" applyFont="1" applyFill="1" applyBorder="1" applyAlignment="1">
      <alignment vertical="center" wrapText="1"/>
      <protection/>
    </xf>
    <xf numFmtId="4" fontId="14" fillId="33" borderId="19" xfId="53" applyNumberFormat="1" applyFont="1" applyFill="1" applyBorder="1" applyAlignment="1">
      <alignment horizontal="center" vertical="center" wrapText="1"/>
      <protection/>
    </xf>
    <xf numFmtId="49" fontId="14" fillId="33" borderId="32" xfId="53" applyNumberFormat="1" applyFont="1" applyFill="1" applyBorder="1" applyAlignment="1">
      <alignment horizontal="center"/>
      <protection/>
    </xf>
    <xf numFmtId="49" fontId="14" fillId="33" borderId="40" xfId="53" applyNumberFormat="1" applyFont="1" applyFill="1" applyBorder="1" applyAlignment="1">
      <alignment horizontal="center"/>
      <protection/>
    </xf>
    <xf numFmtId="4" fontId="14" fillId="33" borderId="41" xfId="53" applyNumberFormat="1" applyFont="1" applyFill="1" applyBorder="1" applyAlignment="1">
      <alignment horizontal="center" vertical="center" wrapText="1"/>
      <protection/>
    </xf>
    <xf numFmtId="4" fontId="14" fillId="33" borderId="33" xfId="53" applyNumberFormat="1" applyFont="1" applyFill="1" applyBorder="1" applyAlignment="1">
      <alignment horizontal="center" vertical="center" wrapText="1"/>
      <protection/>
    </xf>
    <xf numFmtId="4" fontId="14" fillId="33" borderId="40" xfId="53" applyNumberFormat="1" applyFont="1" applyFill="1" applyBorder="1" applyAlignment="1">
      <alignment horizontal="center" vertical="center" wrapText="1"/>
      <protection/>
    </xf>
    <xf numFmtId="4" fontId="14" fillId="33" borderId="16" xfId="53" applyNumberFormat="1" applyFont="1" applyFill="1" applyBorder="1" applyAlignment="1">
      <alignment horizontal="center" vertical="center" wrapText="1"/>
      <protection/>
    </xf>
    <xf numFmtId="4" fontId="14" fillId="33" borderId="11" xfId="53" applyNumberFormat="1" applyFont="1" applyFill="1" applyBorder="1" applyAlignment="1">
      <alignment horizontal="center" vertical="center" wrapText="1"/>
      <protection/>
    </xf>
    <xf numFmtId="4" fontId="14" fillId="33" borderId="17" xfId="53" applyNumberFormat="1" applyFont="1" applyFill="1" applyBorder="1" applyAlignment="1">
      <alignment horizontal="center" vertical="center" wrapText="1"/>
      <protection/>
    </xf>
    <xf numFmtId="4" fontId="14" fillId="33" borderId="34" xfId="53" applyNumberFormat="1" applyFont="1" applyFill="1" applyBorder="1" applyAlignment="1">
      <alignment horizontal="center" vertical="center" wrapText="1"/>
      <protection/>
    </xf>
    <xf numFmtId="0" fontId="14" fillId="33" borderId="57" xfId="53" applyFont="1" applyFill="1" applyBorder="1" applyAlignment="1">
      <alignment horizontal="center" vertical="center" wrapText="1"/>
      <protection/>
    </xf>
    <xf numFmtId="4" fontId="13" fillId="33" borderId="57" xfId="53" applyNumberFormat="1" applyFont="1" applyFill="1" applyBorder="1" applyAlignment="1">
      <alignment horizontal="center" vertical="center" wrapText="1"/>
      <protection/>
    </xf>
    <xf numFmtId="0" fontId="13" fillId="33" borderId="57" xfId="53" applyFont="1" applyFill="1" applyBorder="1" applyAlignment="1">
      <alignment horizontal="center" vertical="center" wrapText="1"/>
      <protection/>
    </xf>
    <xf numFmtId="0" fontId="13" fillId="33" borderId="0" xfId="0" applyNumberFormat="1" applyFont="1" applyFill="1" applyBorder="1" applyAlignment="1">
      <alignment horizontal="left" vertical="center"/>
    </xf>
    <xf numFmtId="0" fontId="13" fillId="33" borderId="12" xfId="53" applyFont="1" applyFill="1" applyBorder="1" applyAlignment="1">
      <alignment horizontal="right" vertical="center"/>
      <protection/>
    </xf>
    <xf numFmtId="0" fontId="14" fillId="33" borderId="12" xfId="53" applyFont="1" applyFill="1" applyBorder="1" applyAlignment="1">
      <alignment horizontal="right" vertical="center"/>
      <protection/>
    </xf>
    <xf numFmtId="0" fontId="14" fillId="33" borderId="0" xfId="53" applyFont="1" applyFill="1" applyBorder="1" applyAlignment="1">
      <alignment horizontal="right" vertical="center"/>
      <protection/>
    </xf>
    <xf numFmtId="0" fontId="14" fillId="33" borderId="58" xfId="53" applyFont="1" applyFill="1" applyBorder="1" applyAlignment="1">
      <alignment horizontal="center"/>
      <protection/>
    </xf>
    <xf numFmtId="0" fontId="14" fillId="33" borderId="57" xfId="53" applyFont="1" applyFill="1" applyBorder="1" applyAlignment="1">
      <alignment horizontal="center"/>
      <protection/>
    </xf>
    <xf numFmtId="0" fontId="0" fillId="0" borderId="18" xfId="0" applyBorder="1" applyAlignment="1">
      <alignment horizontal="center" wrapText="1"/>
    </xf>
    <xf numFmtId="0" fontId="0" fillId="0" borderId="10" xfId="0" applyBorder="1" applyAlignment="1">
      <alignment horizontal="center" wrapText="1"/>
    </xf>
    <xf numFmtId="0" fontId="0" fillId="0" borderId="19" xfId="0" applyBorder="1" applyAlignment="1">
      <alignment horizontal="center" wrapText="1"/>
    </xf>
    <xf numFmtId="0" fontId="14" fillId="33" borderId="10" xfId="0" applyNumberFormat="1" applyFont="1" applyFill="1" applyBorder="1" applyAlignment="1">
      <alignment horizontal="center" vertical="center"/>
    </xf>
    <xf numFmtId="0" fontId="14" fillId="33" borderId="19" xfId="0" applyNumberFormat="1" applyFont="1" applyFill="1" applyBorder="1" applyAlignment="1">
      <alignment horizontal="center" vertical="center"/>
    </xf>
    <xf numFmtId="0" fontId="14" fillId="33" borderId="18" xfId="0" applyNumberFormat="1" applyFont="1" applyFill="1" applyBorder="1" applyAlignment="1">
      <alignment horizontal="center" vertic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14" fillId="33" borderId="10" xfId="0" applyNumberFormat="1" applyFont="1" applyFill="1" applyBorder="1" applyAlignment="1">
      <alignment horizontal="left" wrapText="1"/>
    </xf>
    <xf numFmtId="0" fontId="14" fillId="33" borderId="19" xfId="0" applyNumberFormat="1" applyFont="1" applyFill="1" applyBorder="1" applyAlignment="1">
      <alignment horizontal="left" wrapText="1"/>
    </xf>
    <xf numFmtId="0" fontId="14" fillId="33" borderId="18" xfId="0" applyNumberFormat="1" applyFont="1" applyFill="1" applyBorder="1" applyAlignment="1">
      <alignment horizontal="center" wrapText="1"/>
    </xf>
    <xf numFmtId="0" fontId="14" fillId="33" borderId="10" xfId="0" applyNumberFormat="1" applyFont="1" applyFill="1" applyBorder="1" applyAlignment="1">
      <alignment horizontal="center" wrapText="1"/>
    </xf>
    <xf numFmtId="0" fontId="14" fillId="33" borderId="19" xfId="0" applyNumberFormat="1" applyFont="1" applyFill="1" applyBorder="1" applyAlignment="1">
      <alignment horizontal="center" wrapText="1"/>
    </xf>
    <xf numFmtId="0" fontId="14" fillId="33" borderId="10" xfId="0" applyNumberFormat="1" applyFont="1" applyFill="1" applyBorder="1" applyAlignment="1">
      <alignment horizontal="left" vertical="center" wrapText="1"/>
    </xf>
    <xf numFmtId="0" fontId="14" fillId="33" borderId="19" xfId="0" applyNumberFormat="1" applyFont="1" applyFill="1" applyBorder="1" applyAlignment="1">
      <alignment horizontal="left" vertical="center" wrapText="1"/>
    </xf>
    <xf numFmtId="0" fontId="14" fillId="33" borderId="19" xfId="53" applyFont="1" applyFill="1" applyBorder="1" applyAlignment="1">
      <alignment horizontal="center" vertical="center"/>
      <protection/>
    </xf>
    <xf numFmtId="0" fontId="14" fillId="33" borderId="45" xfId="53" applyFont="1" applyFill="1" applyBorder="1" applyAlignment="1">
      <alignment horizontal="center" vertical="center"/>
      <protection/>
    </xf>
    <xf numFmtId="0" fontId="14" fillId="33" borderId="12" xfId="53" applyFont="1" applyFill="1" applyBorder="1" applyAlignment="1">
      <alignment horizontal="center" vertical="center"/>
      <protection/>
    </xf>
    <xf numFmtId="0" fontId="14" fillId="33" borderId="13" xfId="53" applyFont="1" applyFill="1" applyBorder="1" applyAlignment="1">
      <alignment horizontal="center" vertical="center"/>
      <protection/>
    </xf>
    <xf numFmtId="0" fontId="13" fillId="33" borderId="0" xfId="53" applyFont="1" applyFill="1" applyAlignment="1">
      <alignment horizontal="left"/>
      <protection/>
    </xf>
    <xf numFmtId="0" fontId="14" fillId="33" borderId="0" xfId="53" applyFont="1" applyFill="1" applyAlignment="1">
      <alignment horizontal="left"/>
      <protection/>
    </xf>
    <xf numFmtId="4" fontId="14" fillId="33" borderId="16" xfId="53" applyNumberFormat="1" applyFont="1" applyFill="1" applyBorder="1" applyAlignment="1">
      <alignment horizontal="center" wrapText="1"/>
      <protection/>
    </xf>
    <xf numFmtId="4" fontId="14" fillId="33" borderId="11" xfId="53" applyNumberFormat="1" applyFont="1" applyFill="1" applyBorder="1" applyAlignment="1">
      <alignment horizontal="center" wrapText="1"/>
      <protection/>
    </xf>
    <xf numFmtId="4" fontId="14" fillId="33" borderId="17" xfId="53" applyNumberFormat="1" applyFont="1" applyFill="1" applyBorder="1" applyAlignment="1">
      <alignment horizontal="center" wrapText="1"/>
      <protection/>
    </xf>
    <xf numFmtId="0" fontId="14" fillId="33" borderId="16" xfId="53" applyFont="1" applyFill="1" applyBorder="1" applyAlignment="1">
      <alignment horizontal="center" wrapText="1"/>
      <protection/>
    </xf>
    <xf numFmtId="0" fontId="14" fillId="33" borderId="11" xfId="53" applyFont="1" applyFill="1" applyBorder="1" applyAlignment="1">
      <alignment horizontal="center" wrapText="1"/>
      <protection/>
    </xf>
    <xf numFmtId="0" fontId="14" fillId="33" borderId="17" xfId="53" applyFont="1" applyFill="1" applyBorder="1" applyAlignment="1">
      <alignment horizontal="center" wrapText="1"/>
      <protection/>
    </xf>
    <xf numFmtId="4" fontId="14" fillId="33" borderId="41" xfId="53" applyNumberFormat="1" applyFont="1" applyFill="1" applyBorder="1" applyAlignment="1">
      <alignment horizontal="center" wrapText="1"/>
      <protection/>
    </xf>
    <xf numFmtId="4" fontId="14" fillId="33" borderId="33" xfId="53" applyNumberFormat="1" applyFont="1" applyFill="1" applyBorder="1" applyAlignment="1">
      <alignment horizontal="center" wrapText="1"/>
      <protection/>
    </xf>
    <xf numFmtId="4" fontId="14" fillId="33" borderId="40" xfId="53" applyNumberFormat="1" applyFont="1" applyFill="1" applyBorder="1" applyAlignment="1">
      <alignment horizontal="center" wrapText="1"/>
      <protection/>
    </xf>
    <xf numFmtId="0" fontId="14" fillId="33" borderId="41" xfId="53" applyFont="1" applyFill="1" applyBorder="1" applyAlignment="1">
      <alignment horizontal="center" wrapText="1"/>
      <protection/>
    </xf>
    <xf numFmtId="0" fontId="14" fillId="33" borderId="33" xfId="53" applyFont="1" applyFill="1" applyBorder="1" applyAlignment="1">
      <alignment horizontal="center" wrapText="1"/>
      <protection/>
    </xf>
    <xf numFmtId="0" fontId="14" fillId="33" borderId="40" xfId="53" applyFont="1" applyFill="1" applyBorder="1" applyAlignment="1">
      <alignment horizontal="center" wrapText="1"/>
      <protection/>
    </xf>
    <xf numFmtId="4" fontId="14" fillId="33" borderId="20" xfId="53" applyNumberFormat="1" applyFont="1" applyFill="1" applyBorder="1" applyAlignment="1">
      <alignment horizontal="center" vertical="center" wrapText="1"/>
      <protection/>
    </xf>
    <xf numFmtId="0" fontId="14" fillId="33" borderId="57" xfId="53" applyFont="1" applyFill="1" applyBorder="1" applyAlignment="1">
      <alignment horizontal="center" wrapText="1"/>
      <protection/>
    </xf>
    <xf numFmtId="4" fontId="13" fillId="33" borderId="57" xfId="53" applyNumberFormat="1" applyFont="1" applyFill="1" applyBorder="1" applyAlignment="1">
      <alignment horizontal="center" wrapText="1"/>
      <protection/>
    </xf>
    <xf numFmtId="4" fontId="13" fillId="33" borderId="59" xfId="53" applyNumberFormat="1" applyFont="1" applyFill="1" applyBorder="1" applyAlignment="1">
      <alignment horizontal="center" wrapText="1"/>
      <protection/>
    </xf>
    <xf numFmtId="0" fontId="14" fillId="33" borderId="18"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18" xfId="0" applyBorder="1" applyAlignment="1">
      <alignment horizontal="left"/>
    </xf>
    <xf numFmtId="0" fontId="0" fillId="0" borderId="10" xfId="0" applyBorder="1" applyAlignment="1">
      <alignment horizontal="left"/>
    </xf>
    <xf numFmtId="0" fontId="0" fillId="0" borderId="19" xfId="0" applyBorder="1" applyAlignment="1">
      <alignment horizontal="left"/>
    </xf>
    <xf numFmtId="49" fontId="14" fillId="33" borderId="32" xfId="0" applyNumberFormat="1" applyFont="1" applyFill="1" applyBorder="1" applyAlignment="1">
      <alignment horizontal="center"/>
    </xf>
    <xf numFmtId="49" fontId="14" fillId="33" borderId="33" xfId="0" applyNumberFormat="1" applyFont="1" applyFill="1" applyBorder="1" applyAlignment="1">
      <alignment horizontal="center"/>
    </xf>
    <xf numFmtId="49" fontId="14" fillId="33" borderId="40" xfId="0" applyNumberFormat="1" applyFont="1" applyFill="1" applyBorder="1" applyAlignment="1">
      <alignment horizontal="center"/>
    </xf>
    <xf numFmtId="4" fontId="14" fillId="33" borderId="41" xfId="0" applyNumberFormat="1" applyFont="1" applyFill="1" applyBorder="1" applyAlignment="1">
      <alignment horizontal="center" vertical="center" wrapText="1"/>
    </xf>
    <xf numFmtId="4" fontId="14" fillId="33" borderId="33" xfId="0" applyNumberFormat="1" applyFont="1" applyFill="1" applyBorder="1" applyAlignment="1">
      <alignment horizontal="center" vertical="center" wrapText="1"/>
    </xf>
    <xf numFmtId="4" fontId="14" fillId="33" borderId="40"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0" xfId="0" applyFont="1" applyBorder="1" applyAlignment="1">
      <alignment horizontal="left" wrapText="1"/>
    </xf>
    <xf numFmtId="0" fontId="0" fillId="0" borderId="19" xfId="0" applyFont="1" applyBorder="1" applyAlignment="1">
      <alignment horizontal="left" wrapText="1"/>
    </xf>
    <xf numFmtId="0" fontId="13" fillId="33" borderId="0" xfId="0" applyFont="1" applyFill="1" applyAlignment="1">
      <alignment horizontal="left" vertical="center" wrapText="1"/>
    </xf>
    <xf numFmtId="0" fontId="14" fillId="33" borderId="0" xfId="0" applyFont="1" applyFill="1" applyAlignment="1">
      <alignment horizontal="left"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37" xfId="0" applyFont="1" applyFill="1" applyBorder="1" applyAlignment="1">
      <alignment horizontal="center"/>
    </xf>
    <xf numFmtId="0" fontId="14" fillId="33" borderId="38" xfId="0" applyFont="1" applyFill="1" applyBorder="1" applyAlignment="1">
      <alignment horizontal="center"/>
    </xf>
    <xf numFmtId="0" fontId="14" fillId="33" borderId="42" xfId="0" applyFont="1" applyFill="1" applyBorder="1" applyAlignment="1">
      <alignment horizontal="center"/>
    </xf>
    <xf numFmtId="4" fontId="13" fillId="33" borderId="43" xfId="0" applyNumberFormat="1"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4" fillId="33" borderId="10"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42" xfId="0" applyFont="1" applyFill="1" applyBorder="1" applyAlignment="1">
      <alignment horizontal="center" vertical="center"/>
    </xf>
    <xf numFmtId="0" fontId="14" fillId="33" borderId="43"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36" xfId="0" applyFont="1" applyFill="1" applyBorder="1" applyAlignment="1">
      <alignment horizontal="left" vertical="center"/>
    </xf>
    <xf numFmtId="0" fontId="14" fillId="33" borderId="0" xfId="0" applyFont="1" applyFill="1" applyAlignment="1">
      <alignment horizontal="left"/>
    </xf>
    <xf numFmtId="0" fontId="14" fillId="33" borderId="11" xfId="0" applyFont="1" applyFill="1" applyBorder="1" applyAlignment="1">
      <alignment horizontal="center"/>
    </xf>
    <xf numFmtId="0" fontId="14" fillId="33" borderId="36" xfId="0" applyFont="1" applyFill="1" applyBorder="1" applyAlignment="1">
      <alignment horizontal="center" vertical="center"/>
    </xf>
    <xf numFmtId="49" fontId="14" fillId="33" borderId="35" xfId="0" applyNumberFormat="1" applyFont="1" applyFill="1" applyBorder="1" applyAlignment="1">
      <alignment horizontal="center"/>
    </xf>
    <xf numFmtId="49" fontId="14" fillId="33" borderId="10" xfId="0" applyNumberFormat="1" applyFont="1" applyFill="1" applyBorder="1" applyAlignment="1">
      <alignment horizontal="center"/>
    </xf>
    <xf numFmtId="49" fontId="14" fillId="33" borderId="19" xfId="0" applyNumberFormat="1" applyFont="1" applyFill="1" applyBorder="1" applyAlignment="1">
      <alignment horizontal="center"/>
    </xf>
    <xf numFmtId="0" fontId="14" fillId="33" borderId="36" xfId="0" applyFont="1" applyFill="1" applyBorder="1" applyAlignment="1">
      <alignment horizontal="center" vertical="center" wrapText="1"/>
    </xf>
    <xf numFmtId="0" fontId="13" fillId="33" borderId="12" xfId="0" applyFont="1" applyFill="1" applyBorder="1" applyAlignment="1">
      <alignment horizontal="right" vertical="center"/>
    </xf>
    <xf numFmtId="0" fontId="13" fillId="33" borderId="15" xfId="0" applyFont="1" applyFill="1" applyBorder="1" applyAlignment="1">
      <alignment horizontal="right" vertical="center"/>
    </xf>
    <xf numFmtId="0" fontId="14" fillId="33" borderId="0" xfId="0" applyFont="1" applyFill="1" applyBorder="1" applyAlignment="1">
      <alignment horizontal="center"/>
    </xf>
    <xf numFmtId="0" fontId="14" fillId="33" borderId="11" xfId="0" applyFont="1" applyFill="1" applyBorder="1" applyAlignment="1">
      <alignment horizontal="center" vertical="top"/>
    </xf>
    <xf numFmtId="49" fontId="14" fillId="33" borderId="11" xfId="0" applyNumberFormat="1" applyFont="1" applyFill="1" applyBorder="1" applyAlignment="1">
      <alignment horizontal="center" vertical="top"/>
    </xf>
    <xf numFmtId="0" fontId="0" fillId="0" borderId="10" xfId="0" applyFont="1" applyBorder="1" applyAlignment="1">
      <alignment horizontal="center" wrapText="1"/>
    </xf>
    <xf numFmtId="0" fontId="0" fillId="0" borderId="19" xfId="0" applyFont="1" applyBorder="1" applyAlignment="1">
      <alignment horizontal="center" wrapText="1"/>
    </xf>
    <xf numFmtId="0" fontId="14" fillId="33" borderId="0" xfId="0" applyFont="1" applyFill="1" applyAlignment="1">
      <alignment horizontal="center"/>
    </xf>
    <xf numFmtId="0" fontId="14" fillId="33" borderId="12" xfId="0" applyFont="1" applyFill="1" applyBorder="1" applyAlignment="1">
      <alignment horizontal="center" vertical="top"/>
    </xf>
    <xf numFmtId="49" fontId="14" fillId="33" borderId="60" xfId="53" applyNumberFormat="1" applyFont="1" applyFill="1" applyBorder="1" applyAlignment="1">
      <alignment horizontal="center" wrapText="1"/>
      <protection/>
    </xf>
    <xf numFmtId="49" fontId="14" fillId="33" borderId="61" xfId="53" applyNumberFormat="1" applyFont="1" applyFill="1" applyBorder="1" applyAlignment="1">
      <alignment horizontal="center" wrapText="1"/>
      <protection/>
    </xf>
    <xf numFmtId="4" fontId="14" fillId="33" borderId="61" xfId="53" applyNumberFormat="1" applyFont="1" applyFill="1" applyBorder="1" applyAlignment="1">
      <alignment horizontal="center" vertical="center" wrapText="1"/>
      <protection/>
    </xf>
    <xf numFmtId="4" fontId="14" fillId="33" borderId="62" xfId="53" applyNumberFormat="1" applyFont="1" applyFill="1" applyBorder="1" applyAlignment="1">
      <alignment horizontal="center" vertical="center" wrapText="1"/>
      <protection/>
    </xf>
    <xf numFmtId="49" fontId="14" fillId="33" borderId="63" xfId="53" applyNumberFormat="1" applyFont="1" applyFill="1" applyBorder="1" applyAlignment="1">
      <alignment horizontal="center" wrapText="1"/>
      <protection/>
    </xf>
    <xf numFmtId="49" fontId="14" fillId="33" borderId="45" xfId="53" applyNumberFormat="1" applyFont="1" applyFill="1" applyBorder="1" applyAlignment="1">
      <alignment horizontal="center" wrapText="1"/>
      <protection/>
    </xf>
    <xf numFmtId="4" fontId="14" fillId="33" borderId="45" xfId="53" applyNumberFormat="1" applyFont="1" applyFill="1" applyBorder="1" applyAlignment="1">
      <alignment horizontal="center" vertical="center" wrapText="1"/>
      <protection/>
    </xf>
    <xf numFmtId="4" fontId="14" fillId="33" borderId="46" xfId="53" applyNumberFormat="1" applyFont="1" applyFill="1" applyBorder="1" applyAlignment="1">
      <alignment horizontal="center" vertical="center" wrapText="1"/>
      <protection/>
    </xf>
    <xf numFmtId="49" fontId="14" fillId="33" borderId="64" xfId="53" applyNumberFormat="1" applyFont="1" applyFill="1" applyBorder="1" applyAlignment="1">
      <alignment horizontal="center" wrapText="1"/>
      <protection/>
    </xf>
    <xf numFmtId="49" fontId="14" fillId="33" borderId="65" xfId="53" applyNumberFormat="1" applyFont="1" applyFill="1" applyBorder="1" applyAlignment="1">
      <alignment horizontal="center" wrapText="1"/>
      <protection/>
    </xf>
    <xf numFmtId="4" fontId="14" fillId="33" borderId="65" xfId="53" applyNumberFormat="1" applyFont="1" applyFill="1" applyBorder="1" applyAlignment="1">
      <alignment horizontal="center" vertical="center" wrapText="1"/>
      <protection/>
    </xf>
    <xf numFmtId="4" fontId="14" fillId="33" borderId="66" xfId="53" applyNumberFormat="1" applyFont="1" applyFill="1" applyBorder="1" applyAlignment="1">
      <alignment horizontal="center" vertical="center" wrapText="1"/>
      <protection/>
    </xf>
    <xf numFmtId="49" fontId="18" fillId="33" borderId="10" xfId="53" applyNumberFormat="1" applyFont="1" applyFill="1" applyBorder="1" applyAlignment="1">
      <alignment horizontal="left" wrapText="1"/>
      <protection/>
    </xf>
    <xf numFmtId="49" fontId="18" fillId="33" borderId="36" xfId="53" applyNumberFormat="1" applyFont="1" applyFill="1" applyBorder="1" applyAlignment="1">
      <alignment horizontal="left" wrapText="1"/>
      <protection/>
    </xf>
    <xf numFmtId="49" fontId="13" fillId="33" borderId="12" xfId="53" applyNumberFormat="1" applyFont="1" applyFill="1" applyBorder="1" applyAlignment="1">
      <alignment horizontal="right" vertical="center"/>
      <protection/>
    </xf>
    <xf numFmtId="49" fontId="14" fillId="33" borderId="12" xfId="53" applyNumberFormat="1" applyFont="1" applyFill="1" applyBorder="1" applyAlignment="1">
      <alignment horizontal="right" vertical="center"/>
      <protection/>
    </xf>
    <xf numFmtId="4" fontId="13" fillId="33" borderId="38" xfId="53" applyNumberFormat="1" applyFont="1" applyFill="1" applyBorder="1" applyAlignment="1">
      <alignment horizontal="center" vertical="center" wrapText="1"/>
      <protection/>
    </xf>
    <xf numFmtId="4" fontId="13" fillId="33" borderId="42" xfId="53" applyNumberFormat="1" applyFont="1" applyFill="1" applyBorder="1" applyAlignment="1">
      <alignment horizontal="center" vertical="center" wrapText="1"/>
      <protection/>
    </xf>
    <xf numFmtId="4" fontId="13" fillId="33" borderId="39" xfId="53" applyNumberFormat="1" applyFont="1" applyFill="1" applyBorder="1" applyAlignment="1">
      <alignment horizontal="center" vertical="center" wrapText="1"/>
      <protection/>
    </xf>
    <xf numFmtId="0" fontId="19" fillId="33" borderId="45" xfId="53" applyFont="1" applyFill="1" applyBorder="1" applyAlignment="1">
      <alignment horizontal="center" vertical="center" wrapText="1"/>
      <protection/>
    </xf>
    <xf numFmtId="49" fontId="21" fillId="33" borderId="12" xfId="53" applyNumberFormat="1" applyFont="1" applyFill="1" applyBorder="1" applyAlignment="1">
      <alignment horizontal="center" vertical="center" wrapText="1"/>
      <protection/>
    </xf>
    <xf numFmtId="49" fontId="21" fillId="33" borderId="13" xfId="53" applyNumberFormat="1" applyFont="1" applyFill="1" applyBorder="1" applyAlignment="1">
      <alignment horizontal="center" vertical="center" wrapText="1"/>
      <protection/>
    </xf>
    <xf numFmtId="49" fontId="21" fillId="33" borderId="14" xfId="53" applyNumberFormat="1" applyFont="1" applyFill="1" applyBorder="1" applyAlignment="1">
      <alignment horizontal="center" vertical="center" wrapText="1"/>
      <protection/>
    </xf>
    <xf numFmtId="0" fontId="19" fillId="33" borderId="41" xfId="53" applyFont="1" applyFill="1" applyBorder="1" applyAlignment="1">
      <alignment horizontal="center" wrapText="1"/>
      <protection/>
    </xf>
    <xf numFmtId="0" fontId="19" fillId="33" borderId="33" xfId="53" applyFont="1" applyFill="1" applyBorder="1" applyAlignment="1">
      <alignment horizontal="center" wrapText="1"/>
      <protection/>
    </xf>
    <xf numFmtId="0" fontId="19" fillId="33" borderId="40" xfId="53" applyFont="1" applyFill="1" applyBorder="1" applyAlignment="1">
      <alignment horizontal="center" wrapText="1"/>
      <protection/>
    </xf>
    <xf numFmtId="0" fontId="19" fillId="33" borderId="34" xfId="53" applyFont="1" applyFill="1" applyBorder="1" applyAlignment="1">
      <alignment horizontal="center" wrapText="1"/>
      <protection/>
    </xf>
    <xf numFmtId="4" fontId="19" fillId="33" borderId="18" xfId="53" applyNumberFormat="1" applyFont="1" applyFill="1" applyBorder="1" applyAlignment="1">
      <alignment horizontal="center" wrapText="1"/>
      <protection/>
    </xf>
    <xf numFmtId="0" fontId="19" fillId="33" borderId="10" xfId="53" applyFont="1" applyFill="1" applyBorder="1" applyAlignment="1">
      <alignment horizontal="center" wrapText="1"/>
      <protection/>
    </xf>
    <xf numFmtId="0" fontId="19" fillId="33" borderId="19" xfId="53" applyFont="1" applyFill="1" applyBorder="1" applyAlignment="1">
      <alignment horizontal="center" wrapText="1"/>
      <protection/>
    </xf>
    <xf numFmtId="0" fontId="19" fillId="33" borderId="18" xfId="53" applyFont="1" applyFill="1" applyBorder="1" applyAlignment="1">
      <alignment horizontal="center" wrapText="1"/>
      <protection/>
    </xf>
    <xf numFmtId="0" fontId="19" fillId="33" borderId="36" xfId="53" applyFont="1" applyFill="1" applyBorder="1" applyAlignment="1">
      <alignment horizontal="center" wrapText="1"/>
      <protection/>
    </xf>
    <xf numFmtId="49" fontId="19" fillId="33" borderId="55" xfId="53" applyNumberFormat="1" applyFont="1" applyFill="1" applyBorder="1" applyAlignment="1">
      <alignment horizontal="center" wrapText="1"/>
      <protection/>
    </xf>
    <xf numFmtId="49" fontId="19" fillId="33" borderId="49" xfId="53" applyNumberFormat="1" applyFont="1" applyFill="1" applyBorder="1" applyAlignment="1">
      <alignment horizontal="center" wrapText="1"/>
      <protection/>
    </xf>
    <xf numFmtId="49" fontId="19" fillId="33" borderId="50" xfId="53" applyNumberFormat="1" applyFont="1" applyFill="1" applyBorder="1" applyAlignment="1">
      <alignment horizontal="center" wrapText="1"/>
      <protection/>
    </xf>
    <xf numFmtId="0" fontId="19" fillId="33" borderId="48" xfId="53" applyFont="1" applyFill="1" applyBorder="1" applyAlignment="1">
      <alignment horizontal="center" vertical="center" wrapText="1"/>
      <protection/>
    </xf>
    <xf numFmtId="0" fontId="19" fillId="33" borderId="49" xfId="53" applyFont="1" applyFill="1" applyBorder="1" applyAlignment="1">
      <alignment horizontal="center" vertical="center" wrapText="1"/>
      <protection/>
    </xf>
    <xf numFmtId="0" fontId="19" fillId="33" borderId="50" xfId="53" applyFont="1" applyFill="1" applyBorder="1" applyAlignment="1">
      <alignment horizontal="center" vertical="center" wrapText="1"/>
      <protection/>
    </xf>
    <xf numFmtId="0" fontId="19" fillId="33" borderId="56" xfId="53" applyFont="1" applyFill="1" applyBorder="1" applyAlignment="1">
      <alignment horizontal="center" vertical="center" wrapText="1"/>
      <protection/>
    </xf>
    <xf numFmtId="0" fontId="15" fillId="33" borderId="10" xfId="53" applyFont="1" applyFill="1" applyBorder="1" applyAlignment="1">
      <alignment horizontal="center" vertical="center"/>
      <protection/>
    </xf>
    <xf numFmtId="49" fontId="15" fillId="33" borderId="12" xfId="53" applyNumberFormat="1" applyFont="1" applyFill="1" applyBorder="1" applyAlignment="1">
      <alignment horizontal="center" vertical="center" wrapText="1"/>
      <protection/>
    </xf>
    <xf numFmtId="49" fontId="15" fillId="33" borderId="13" xfId="53" applyNumberFormat="1" applyFont="1" applyFill="1" applyBorder="1" applyAlignment="1">
      <alignment horizontal="center" vertical="center" wrapText="1"/>
      <protection/>
    </xf>
    <xf numFmtId="49" fontId="15" fillId="33" borderId="14" xfId="53" applyNumberFormat="1" applyFont="1" applyFill="1" applyBorder="1" applyAlignment="1">
      <alignment horizontal="center" vertical="center" wrapText="1"/>
      <protection/>
    </xf>
    <xf numFmtId="0" fontId="14" fillId="33" borderId="10" xfId="53" applyFont="1" applyFill="1" applyBorder="1" applyAlignment="1">
      <alignment horizontal="left" vertical="center"/>
      <protection/>
    </xf>
    <xf numFmtId="0" fontId="14" fillId="33" borderId="36" xfId="53" applyFont="1" applyFill="1" applyBorder="1" applyAlignment="1">
      <alignment horizontal="left" vertical="center"/>
      <protection/>
    </xf>
    <xf numFmtId="0" fontId="14" fillId="33" borderId="46" xfId="53" applyFont="1" applyFill="1" applyBorder="1" applyAlignment="1">
      <alignment horizontal="center" vertical="center" wrapText="1"/>
      <protection/>
    </xf>
    <xf numFmtId="0" fontId="14" fillId="33" borderId="10" xfId="53" applyFont="1" applyFill="1" applyBorder="1" applyAlignment="1">
      <alignment horizontal="left" vertical="center" wrapText="1" indent="2"/>
      <protection/>
    </xf>
    <xf numFmtId="0" fontId="14" fillId="33" borderId="10" xfId="53" applyFont="1" applyFill="1" applyBorder="1" applyAlignment="1">
      <alignment horizontal="left" indent="2"/>
      <protection/>
    </xf>
    <xf numFmtId="0" fontId="14" fillId="33" borderId="36" xfId="53" applyFont="1" applyFill="1" applyBorder="1" applyAlignment="1">
      <alignment horizontal="left" indent="2"/>
      <protection/>
    </xf>
    <xf numFmtId="0" fontId="14" fillId="33" borderId="45" xfId="53" applyFont="1" applyFill="1" applyBorder="1" applyAlignment="1">
      <alignment horizontal="center" wrapText="1"/>
      <protection/>
    </xf>
    <xf numFmtId="0" fontId="14" fillId="33" borderId="46" xfId="53" applyFont="1" applyFill="1" applyBorder="1" applyAlignment="1">
      <alignment horizontal="center" wrapText="1"/>
      <protection/>
    </xf>
    <xf numFmtId="49" fontId="14" fillId="33" borderId="55" xfId="53" applyNumberFormat="1" applyFont="1" applyFill="1" applyBorder="1" applyAlignment="1">
      <alignment horizontal="center" wrapText="1"/>
      <protection/>
    </xf>
    <xf numFmtId="49" fontId="14" fillId="33" borderId="49" xfId="53" applyNumberFormat="1" applyFont="1" applyFill="1" applyBorder="1" applyAlignment="1">
      <alignment horizontal="center" wrapText="1"/>
      <protection/>
    </xf>
    <xf numFmtId="49" fontId="14" fillId="33" borderId="50" xfId="53" applyNumberFormat="1" applyFont="1" applyFill="1" applyBorder="1" applyAlignment="1">
      <alignment horizontal="center" wrapText="1"/>
      <protection/>
    </xf>
    <xf numFmtId="0" fontId="14" fillId="33" borderId="48" xfId="53" applyFont="1" applyFill="1" applyBorder="1" applyAlignment="1">
      <alignment horizontal="center" vertical="center" wrapText="1"/>
      <protection/>
    </xf>
    <xf numFmtId="0" fontId="14" fillId="33" borderId="49" xfId="53" applyFont="1" applyFill="1" applyBorder="1" applyAlignment="1">
      <alignment horizontal="center" vertical="center" wrapText="1"/>
      <protection/>
    </xf>
    <xf numFmtId="0" fontId="14" fillId="33" borderId="50" xfId="53" applyFont="1" applyFill="1" applyBorder="1" applyAlignment="1">
      <alignment horizontal="center" vertical="center" wrapText="1"/>
      <protection/>
    </xf>
    <xf numFmtId="0" fontId="14" fillId="33" borderId="56" xfId="53" applyFont="1" applyFill="1" applyBorder="1" applyAlignment="1">
      <alignment horizontal="center" vertical="center" wrapText="1"/>
      <protection/>
    </xf>
    <xf numFmtId="0" fontId="14" fillId="33" borderId="10" xfId="53" applyFont="1" applyFill="1" applyBorder="1" applyAlignment="1">
      <alignment horizontal="left" vertical="center" indent="2"/>
      <protection/>
    </xf>
    <xf numFmtId="49" fontId="13" fillId="33" borderId="55" xfId="53" applyNumberFormat="1" applyFont="1" applyFill="1" applyBorder="1" applyAlignment="1">
      <alignment horizontal="center" wrapText="1"/>
      <protection/>
    </xf>
    <xf numFmtId="49" fontId="13" fillId="33" borderId="49" xfId="53" applyNumberFormat="1" applyFont="1" applyFill="1" applyBorder="1" applyAlignment="1">
      <alignment horizontal="center" wrapText="1"/>
      <protection/>
    </xf>
    <xf numFmtId="49" fontId="13" fillId="33" borderId="50" xfId="53" applyNumberFormat="1" applyFont="1" applyFill="1" applyBorder="1" applyAlignment="1">
      <alignment horizontal="center" wrapText="1"/>
      <protection/>
    </xf>
    <xf numFmtId="4" fontId="13" fillId="33" borderId="48" xfId="53" applyNumberFormat="1" applyFont="1" applyFill="1" applyBorder="1" applyAlignment="1">
      <alignment horizontal="center" vertical="center" wrapText="1"/>
      <protection/>
    </xf>
    <xf numFmtId="4" fontId="13" fillId="33" borderId="49" xfId="53" applyNumberFormat="1" applyFont="1" applyFill="1" applyBorder="1" applyAlignment="1">
      <alignment horizontal="center" vertical="center" wrapText="1"/>
      <protection/>
    </xf>
    <xf numFmtId="4" fontId="13" fillId="33" borderId="50" xfId="53" applyNumberFormat="1" applyFont="1" applyFill="1" applyBorder="1" applyAlignment="1">
      <alignment horizontal="center" vertical="center" wrapText="1"/>
      <protection/>
    </xf>
    <xf numFmtId="4" fontId="13" fillId="33" borderId="56" xfId="53" applyNumberFormat="1" applyFont="1" applyFill="1" applyBorder="1" applyAlignment="1">
      <alignment horizontal="center" vertical="center" wrapText="1"/>
      <protection/>
    </xf>
    <xf numFmtId="0" fontId="21" fillId="33" borderId="10" xfId="53" applyFont="1" applyFill="1" applyBorder="1" applyAlignment="1">
      <alignment horizontal="center" vertical="center"/>
      <protection/>
    </xf>
    <xf numFmtId="0" fontId="21" fillId="33" borderId="19" xfId="53" applyFont="1" applyFill="1" applyBorder="1" applyAlignment="1">
      <alignment horizontal="center" vertical="center"/>
      <protection/>
    </xf>
    <xf numFmtId="49" fontId="21" fillId="33" borderId="43" xfId="53" applyNumberFormat="1" applyFont="1" applyFill="1" applyBorder="1" applyAlignment="1">
      <alignment horizontal="center" vertical="center" wrapText="1"/>
      <protection/>
    </xf>
    <xf numFmtId="49" fontId="21" fillId="33" borderId="38" xfId="53" applyNumberFormat="1" applyFont="1" applyFill="1" applyBorder="1" applyAlignment="1">
      <alignment horizontal="center" vertical="center" wrapText="1"/>
      <protection/>
    </xf>
    <xf numFmtId="49" fontId="21" fillId="33" borderId="42" xfId="53" applyNumberFormat="1" applyFont="1" applyFill="1" applyBorder="1" applyAlignment="1">
      <alignment horizontal="center" vertical="center" wrapText="1"/>
      <protection/>
    </xf>
    <xf numFmtId="0" fontId="14" fillId="33" borderId="10" xfId="53" applyFont="1" applyFill="1" applyBorder="1" applyAlignment="1">
      <alignment horizontal="left"/>
      <protection/>
    </xf>
    <xf numFmtId="0" fontId="14" fillId="33" borderId="36" xfId="53" applyFont="1" applyFill="1" applyBorder="1" applyAlignment="1">
      <alignment horizontal="left"/>
      <protection/>
    </xf>
    <xf numFmtId="0" fontId="14" fillId="33" borderId="12" xfId="53" applyFont="1" applyFill="1" applyBorder="1" applyAlignment="1">
      <alignment horizontal="left" vertical="top" wrapText="1"/>
      <protection/>
    </xf>
    <xf numFmtId="0" fontId="14" fillId="33" borderId="15" xfId="53" applyFont="1" applyFill="1" applyBorder="1" applyAlignment="1">
      <alignment horizontal="left" vertical="top" wrapText="1"/>
      <protection/>
    </xf>
    <xf numFmtId="0" fontId="14" fillId="33" borderId="11" xfId="53" applyFont="1" applyFill="1" applyBorder="1" applyAlignment="1">
      <alignment horizontal="left" vertical="top" wrapText="1"/>
      <protection/>
    </xf>
    <xf numFmtId="0" fontId="14" fillId="33" borderId="20" xfId="53" applyFont="1" applyFill="1" applyBorder="1" applyAlignment="1">
      <alignment horizontal="left" vertical="top" wrapText="1"/>
      <protection/>
    </xf>
    <xf numFmtId="49" fontId="14" fillId="33" borderId="44" xfId="53" applyNumberFormat="1" applyFont="1" applyFill="1" applyBorder="1" applyAlignment="1">
      <alignment horizontal="center" wrapText="1"/>
      <protection/>
    </xf>
    <xf numFmtId="49" fontId="14" fillId="33" borderId="12" xfId="53" applyNumberFormat="1" applyFont="1" applyFill="1" applyBorder="1" applyAlignment="1">
      <alignment horizontal="center" wrapText="1"/>
      <protection/>
    </xf>
    <xf numFmtId="49" fontId="14" fillId="33" borderId="13" xfId="53" applyNumberFormat="1" applyFont="1" applyFill="1" applyBorder="1" applyAlignment="1">
      <alignment horizontal="center" wrapText="1"/>
      <protection/>
    </xf>
    <xf numFmtId="49" fontId="14" fillId="33" borderId="21" xfId="53" applyNumberFormat="1" applyFont="1" applyFill="1" applyBorder="1" applyAlignment="1">
      <alignment horizontal="center" wrapText="1"/>
      <protection/>
    </xf>
    <xf numFmtId="49" fontId="14" fillId="33" borderId="11" xfId="53" applyNumberFormat="1" applyFont="1" applyFill="1" applyBorder="1" applyAlignment="1">
      <alignment horizontal="center" wrapText="1"/>
      <protection/>
    </xf>
    <xf numFmtId="49" fontId="14" fillId="33" borderId="17" xfId="53" applyNumberFormat="1" applyFont="1" applyFill="1" applyBorder="1" applyAlignment="1">
      <alignment horizontal="center" wrapText="1"/>
      <protection/>
    </xf>
    <xf numFmtId="4" fontId="14" fillId="33" borderId="14" xfId="53" applyNumberFormat="1" applyFont="1" applyFill="1" applyBorder="1" applyAlignment="1">
      <alignment horizontal="center" vertical="center" wrapText="1"/>
      <protection/>
    </xf>
    <xf numFmtId="4" fontId="14" fillId="33" borderId="12" xfId="53" applyNumberFormat="1" applyFont="1" applyFill="1" applyBorder="1" applyAlignment="1">
      <alignment horizontal="center" vertical="center" wrapText="1"/>
      <protection/>
    </xf>
    <xf numFmtId="4" fontId="14" fillId="33" borderId="13" xfId="53" applyNumberFormat="1" applyFont="1" applyFill="1" applyBorder="1" applyAlignment="1">
      <alignment horizontal="center" vertical="center" wrapText="1"/>
      <protection/>
    </xf>
    <xf numFmtId="4" fontId="14" fillId="33" borderId="15" xfId="53" applyNumberFormat="1" applyFont="1" applyFill="1" applyBorder="1" applyAlignment="1">
      <alignment horizontal="center" vertical="center" wrapText="1"/>
      <protection/>
    </xf>
    <xf numFmtId="0" fontId="14" fillId="33" borderId="10" xfId="53" applyFont="1" applyFill="1" applyBorder="1" applyAlignment="1">
      <alignment horizontal="left" vertical="top" wrapText="1"/>
      <protection/>
    </xf>
    <xf numFmtId="0" fontId="14" fillId="33" borderId="36" xfId="53" applyFont="1" applyFill="1" applyBorder="1" applyAlignment="1">
      <alignment horizontal="left" vertical="top" wrapText="1"/>
      <protection/>
    </xf>
    <xf numFmtId="0" fontId="14" fillId="33" borderId="10" xfId="53" applyFont="1" applyFill="1" applyBorder="1" applyAlignment="1">
      <alignment horizontal="center" vertical="center"/>
      <protection/>
    </xf>
    <xf numFmtId="0" fontId="14" fillId="33" borderId="12" xfId="53" applyFont="1" applyFill="1" applyBorder="1" applyAlignment="1">
      <alignment horizontal="left" vertical="top" wrapText="1" indent="1"/>
      <protection/>
    </xf>
    <xf numFmtId="0" fontId="14" fillId="33" borderId="15" xfId="53" applyFont="1" applyFill="1" applyBorder="1" applyAlignment="1">
      <alignment horizontal="left" vertical="top" wrapText="1" indent="1"/>
      <protection/>
    </xf>
    <xf numFmtId="0" fontId="46" fillId="33" borderId="11" xfId="53" applyFill="1" applyBorder="1" applyAlignment="1">
      <alignment horizontal="left" vertical="top" wrapText="1" indent="1"/>
      <protection/>
    </xf>
    <xf numFmtId="0" fontId="46" fillId="33" borderId="20" xfId="53" applyFill="1" applyBorder="1" applyAlignment="1">
      <alignment horizontal="left" vertical="top" wrapText="1" indent="1"/>
      <protection/>
    </xf>
    <xf numFmtId="0" fontId="46" fillId="33" borderId="12" xfId="53" applyFill="1" applyBorder="1" applyAlignment="1">
      <alignment horizontal="center" wrapText="1"/>
      <protection/>
    </xf>
    <xf numFmtId="0" fontId="46" fillId="33" borderId="13" xfId="53" applyFill="1" applyBorder="1" applyAlignment="1">
      <alignment horizontal="center" wrapText="1"/>
      <protection/>
    </xf>
    <xf numFmtId="0" fontId="46" fillId="33" borderId="21" xfId="53" applyFill="1" applyBorder="1" applyAlignment="1">
      <alignment horizontal="center" wrapText="1"/>
      <protection/>
    </xf>
    <xf numFmtId="0" fontId="46" fillId="33" borderId="11" xfId="53" applyFill="1" applyBorder="1" applyAlignment="1">
      <alignment horizontal="center" wrapText="1"/>
      <protection/>
    </xf>
    <xf numFmtId="0" fontId="46" fillId="33" borderId="17" xfId="53" applyFill="1" applyBorder="1" applyAlignment="1">
      <alignment horizontal="center" wrapText="1"/>
      <protection/>
    </xf>
    <xf numFmtId="0" fontId="46" fillId="33" borderId="16" xfId="53" applyFill="1" applyBorder="1" applyAlignment="1">
      <alignment horizontal="center" vertical="center" wrapText="1"/>
      <protection/>
    </xf>
    <xf numFmtId="0" fontId="46" fillId="33" borderId="11" xfId="53" applyFill="1" applyBorder="1" applyAlignment="1">
      <alignment horizontal="center" vertical="center" wrapText="1"/>
      <protection/>
    </xf>
    <xf numFmtId="0" fontId="46" fillId="33" borderId="17" xfId="53" applyFill="1" applyBorder="1" applyAlignment="1">
      <alignment horizontal="center" vertical="center" wrapText="1"/>
      <protection/>
    </xf>
    <xf numFmtId="0" fontId="14" fillId="33" borderId="15" xfId="53" applyFont="1" applyFill="1" applyBorder="1" applyAlignment="1">
      <alignment horizontal="center" vertical="center" wrapText="1"/>
      <protection/>
    </xf>
    <xf numFmtId="0" fontId="46" fillId="33" borderId="20" xfId="53" applyFill="1" applyBorder="1" applyAlignment="1">
      <alignment horizontal="center" vertical="center" wrapText="1"/>
      <protection/>
    </xf>
    <xf numFmtId="0" fontId="14" fillId="33" borderId="0" xfId="53" applyFont="1" applyFill="1" applyAlignment="1">
      <alignment horizontal="left"/>
      <protection/>
    </xf>
    <xf numFmtId="0" fontId="14" fillId="33" borderId="11" xfId="53" applyFont="1" applyFill="1" applyBorder="1" applyAlignment="1">
      <alignment horizontal="center"/>
      <protection/>
    </xf>
    <xf numFmtId="0" fontId="14" fillId="33" borderId="12" xfId="53" applyFont="1" applyFill="1" applyBorder="1" applyAlignment="1">
      <alignment horizontal="center" vertical="top"/>
      <protection/>
    </xf>
    <xf numFmtId="0" fontId="14" fillId="33" borderId="11" xfId="53" applyFont="1" applyFill="1" applyBorder="1" applyAlignment="1">
      <alignment horizontal="center" vertical="top"/>
      <protection/>
    </xf>
    <xf numFmtId="49" fontId="14" fillId="33" borderId="11" xfId="53" applyNumberFormat="1" applyFont="1" applyFill="1" applyBorder="1" applyAlignment="1">
      <alignment horizontal="center" vertical="top"/>
      <protection/>
    </xf>
    <xf numFmtId="0" fontId="14" fillId="33" borderId="0" xfId="53" applyFont="1" applyFill="1" applyAlignment="1">
      <alignment horizontal="center"/>
      <protection/>
    </xf>
    <xf numFmtId="49" fontId="14" fillId="33" borderId="11" xfId="53" applyNumberFormat="1" applyFont="1" applyFill="1" applyBorder="1" applyAlignment="1">
      <alignment horizontal="center"/>
      <protection/>
    </xf>
    <xf numFmtId="0" fontId="14" fillId="33" borderId="11" xfId="65" applyNumberFormat="1" applyFont="1" applyFill="1" applyBorder="1" applyAlignment="1">
      <alignment horizontal="center"/>
    </xf>
    <xf numFmtId="49" fontId="14" fillId="33" borderId="18" xfId="53" applyNumberFormat="1" applyFont="1" applyFill="1" applyBorder="1" applyAlignment="1">
      <alignment horizontal="center" vertical="center" wrapText="1"/>
      <protection/>
    </xf>
    <xf numFmtId="49" fontId="18" fillId="33" borderId="18" xfId="53" applyNumberFormat="1" applyFont="1" applyFill="1" applyBorder="1" applyAlignment="1">
      <alignment horizontal="left" wrapText="1"/>
      <protection/>
    </xf>
    <xf numFmtId="0" fontId="14" fillId="33" borderId="65" xfId="53" applyFont="1" applyFill="1" applyBorder="1" applyAlignment="1">
      <alignment horizontal="center" vertical="center" wrapText="1"/>
      <protection/>
    </xf>
    <xf numFmtId="0" fontId="14" fillId="33" borderId="66" xfId="53" applyFont="1" applyFill="1" applyBorder="1" applyAlignment="1">
      <alignment horizontal="center" vertical="center" wrapText="1"/>
      <protection/>
    </xf>
    <xf numFmtId="49" fontId="13" fillId="33" borderId="18" xfId="53" applyNumberFormat="1" applyFont="1" applyFill="1" applyBorder="1" applyAlignment="1">
      <alignment horizontal="right" vertical="center"/>
      <protection/>
    </xf>
    <xf numFmtId="49" fontId="14" fillId="33" borderId="10" xfId="53" applyNumberFormat="1" applyFont="1" applyFill="1" applyBorder="1" applyAlignment="1">
      <alignment horizontal="right" vertical="center"/>
      <protection/>
    </xf>
    <xf numFmtId="49" fontId="14" fillId="33" borderId="18" xfId="53" applyNumberFormat="1" applyFont="1" applyFill="1" applyBorder="1" applyAlignment="1">
      <alignment horizontal="left" wrapText="1"/>
      <protection/>
    </xf>
    <xf numFmtId="49" fontId="14" fillId="33" borderId="67" xfId="53" applyNumberFormat="1" applyFont="1" applyFill="1" applyBorder="1" applyAlignment="1">
      <alignment horizontal="center" wrapText="1"/>
      <protection/>
    </xf>
    <xf numFmtId="49" fontId="14" fillId="33" borderId="68" xfId="53" applyNumberFormat="1" applyFont="1" applyFill="1" applyBorder="1" applyAlignment="1">
      <alignment horizontal="center" wrapText="1"/>
      <protection/>
    </xf>
    <xf numFmtId="4" fontId="14" fillId="33" borderId="68" xfId="53" applyNumberFormat="1" applyFont="1" applyFill="1" applyBorder="1" applyAlignment="1">
      <alignment horizontal="center" vertical="center" wrapText="1"/>
      <protection/>
    </xf>
    <xf numFmtId="0" fontId="14" fillId="33" borderId="68" xfId="53" applyFont="1" applyFill="1" applyBorder="1" applyAlignment="1">
      <alignment horizontal="center" vertical="center" wrapText="1"/>
      <protection/>
    </xf>
    <xf numFmtId="4" fontId="13" fillId="33" borderId="47" xfId="53" applyNumberFormat="1" applyFont="1" applyFill="1" applyBorder="1" applyAlignment="1">
      <alignment horizontal="center" vertical="center" wrapText="1"/>
      <protection/>
    </xf>
    <xf numFmtId="0" fontId="13" fillId="33" borderId="47" xfId="53" applyFont="1" applyFill="1" applyBorder="1" applyAlignment="1">
      <alignment horizontal="center" vertical="center" wrapText="1"/>
      <protection/>
    </xf>
    <xf numFmtId="0" fontId="13" fillId="10" borderId="45" xfId="0" applyNumberFormat="1" applyFont="1" applyFill="1" applyBorder="1" applyAlignment="1">
      <alignment horizontal="center" vertical="center"/>
    </xf>
    <xf numFmtId="0" fontId="13" fillId="10" borderId="45" xfId="0" applyNumberFormat="1" applyFont="1" applyFill="1" applyBorder="1" applyAlignment="1">
      <alignment horizontal="center"/>
    </xf>
    <xf numFmtId="0" fontId="14" fillId="33" borderId="45"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xf>
    <xf numFmtId="0" fontId="14" fillId="33" borderId="12" xfId="53" applyFont="1" applyFill="1" applyBorder="1" applyAlignment="1">
      <alignment horizontal="center"/>
      <protection/>
    </xf>
    <xf numFmtId="49" fontId="14" fillId="33" borderId="45" xfId="53" applyNumberFormat="1" applyFont="1" applyFill="1" applyBorder="1" applyAlignment="1">
      <alignment horizontal="center" vertical="center" wrapText="1"/>
      <protection/>
    </xf>
    <xf numFmtId="49" fontId="21" fillId="33" borderId="45" xfId="53" applyNumberFormat="1" applyFont="1" applyFill="1" applyBorder="1" applyAlignment="1">
      <alignment horizontal="center" vertical="center" wrapText="1"/>
      <protection/>
    </xf>
    <xf numFmtId="49" fontId="19" fillId="33" borderId="69" xfId="53" applyNumberFormat="1" applyFont="1" applyFill="1" applyBorder="1" applyAlignment="1">
      <alignment horizontal="center" wrapText="1"/>
      <protection/>
    </xf>
    <xf numFmtId="49" fontId="19" fillId="33" borderId="70" xfId="53" applyNumberFormat="1" applyFont="1" applyFill="1" applyBorder="1" applyAlignment="1">
      <alignment horizontal="center" wrapText="1"/>
      <protection/>
    </xf>
    <xf numFmtId="4" fontId="19" fillId="33" borderId="41" xfId="53" applyNumberFormat="1" applyFont="1" applyFill="1" applyBorder="1" applyAlignment="1">
      <alignment horizontal="center" wrapText="1"/>
      <protection/>
    </xf>
    <xf numFmtId="4" fontId="19" fillId="33" borderId="33" xfId="53" applyNumberFormat="1" applyFont="1" applyFill="1" applyBorder="1" applyAlignment="1">
      <alignment horizontal="center" wrapText="1"/>
      <protection/>
    </xf>
    <xf numFmtId="4" fontId="19" fillId="33" borderId="40" xfId="53" applyNumberFormat="1" applyFont="1" applyFill="1" applyBorder="1" applyAlignment="1">
      <alignment horizontal="center" wrapText="1"/>
      <protection/>
    </xf>
    <xf numFmtId="4" fontId="19" fillId="33" borderId="34" xfId="53" applyNumberFormat="1" applyFont="1" applyFill="1" applyBorder="1" applyAlignment="1">
      <alignment horizontal="center" wrapText="1"/>
      <protection/>
    </xf>
    <xf numFmtId="49" fontId="19" fillId="33" borderId="45" xfId="53" applyNumberFormat="1" applyFont="1" applyFill="1" applyBorder="1" applyAlignment="1">
      <alignment horizontal="center" wrapText="1"/>
      <protection/>
    </xf>
    <xf numFmtId="4" fontId="19" fillId="33" borderId="10" xfId="53" applyNumberFormat="1" applyFont="1" applyFill="1" applyBorder="1" applyAlignment="1">
      <alignment horizontal="center" wrapText="1"/>
      <protection/>
    </xf>
    <xf numFmtId="4" fontId="19" fillId="33" borderId="19" xfId="53" applyNumberFormat="1" applyFont="1" applyFill="1" applyBorder="1" applyAlignment="1">
      <alignment horizontal="center" wrapText="1"/>
      <protection/>
    </xf>
    <xf numFmtId="49" fontId="14" fillId="33" borderId="45" xfId="53" applyNumberFormat="1" applyFont="1" applyFill="1" applyBorder="1" applyAlignment="1">
      <alignment horizontal="left" wrapText="1"/>
      <protection/>
    </xf>
    <xf numFmtId="49" fontId="20" fillId="33" borderId="45" xfId="53" applyNumberFormat="1" applyFont="1" applyFill="1" applyBorder="1" applyAlignment="1">
      <alignment horizontal="right" vertical="center"/>
      <protection/>
    </xf>
    <xf numFmtId="49" fontId="19" fillId="33" borderId="45" xfId="53" applyNumberFormat="1" applyFont="1" applyFill="1" applyBorder="1" applyAlignment="1">
      <alignment horizontal="right" vertical="center"/>
      <protection/>
    </xf>
    <xf numFmtId="4" fontId="19" fillId="33" borderId="48" xfId="53" applyNumberFormat="1" applyFont="1" applyFill="1" applyBorder="1" applyAlignment="1">
      <alignment horizontal="center" vertical="center" wrapText="1"/>
      <protection/>
    </xf>
    <xf numFmtId="0" fontId="14" fillId="33" borderId="18" xfId="53" applyFont="1" applyFill="1" applyBorder="1" applyAlignment="1">
      <alignment horizontal="left"/>
      <protection/>
    </xf>
    <xf numFmtId="0" fontId="14" fillId="33" borderId="14" xfId="53" applyFont="1" applyFill="1" applyBorder="1" applyAlignment="1">
      <alignment horizontal="left" vertical="top" wrapText="1"/>
      <protection/>
    </xf>
    <xf numFmtId="0" fontId="14" fillId="33" borderId="18" xfId="53" applyFont="1" applyFill="1" applyBorder="1" applyAlignment="1">
      <alignment horizontal="left" vertical="top" wrapText="1"/>
      <protection/>
    </xf>
    <xf numFmtId="49" fontId="13" fillId="33" borderId="45" xfId="53" applyNumberFormat="1" applyFont="1" applyFill="1" applyBorder="1" applyAlignment="1">
      <alignment horizontal="right" vertical="center"/>
      <protection/>
    </xf>
    <xf numFmtId="49" fontId="14" fillId="33" borderId="45" xfId="53" applyNumberFormat="1" applyFont="1" applyFill="1" applyBorder="1" applyAlignment="1">
      <alignment horizontal="right" vertical="center"/>
      <protection/>
    </xf>
    <xf numFmtId="4" fontId="14" fillId="33" borderId="48" xfId="53" applyNumberFormat="1" applyFont="1" applyFill="1" applyBorder="1" applyAlignment="1">
      <alignment horizontal="center" vertical="center" wrapText="1"/>
      <protection/>
    </xf>
    <xf numFmtId="0" fontId="14" fillId="33" borderId="45" xfId="0" applyNumberFormat="1" applyFont="1" applyFill="1" applyBorder="1" applyAlignment="1">
      <alignment horizontal="left" vertical="center" wrapText="1"/>
    </xf>
    <xf numFmtId="0" fontId="15" fillId="33" borderId="18" xfId="53" applyFont="1" applyFill="1" applyBorder="1" applyAlignment="1">
      <alignment horizontal="center" vertical="center"/>
      <protection/>
    </xf>
    <xf numFmtId="0" fontId="14" fillId="33" borderId="18" xfId="53" applyFont="1" applyFill="1" applyBorder="1" applyAlignment="1">
      <alignment horizontal="left" vertical="center"/>
      <protection/>
    </xf>
    <xf numFmtId="0" fontId="14" fillId="33" borderId="18" xfId="53" applyFont="1" applyFill="1" applyBorder="1" applyAlignment="1">
      <alignment horizontal="left" vertical="center" wrapText="1" indent="2"/>
      <protection/>
    </xf>
    <xf numFmtId="0" fontId="14" fillId="33" borderId="18" xfId="53" applyFont="1" applyFill="1" applyBorder="1" applyAlignment="1">
      <alignment horizontal="left" vertical="center" indent="2"/>
      <protection/>
    </xf>
    <xf numFmtId="0" fontId="14" fillId="33" borderId="45" xfId="53" applyFont="1" applyFill="1" applyBorder="1" applyAlignment="1">
      <alignment horizontal="left" vertical="center"/>
      <protection/>
    </xf>
    <xf numFmtId="0" fontId="14" fillId="33" borderId="45" xfId="53" applyFont="1" applyFill="1" applyBorder="1" applyAlignment="1">
      <alignment horizontal="left" vertical="top" wrapText="1" indent="1"/>
      <protection/>
    </xf>
    <xf numFmtId="0" fontId="46" fillId="33" borderId="45" xfId="53" applyFill="1" applyBorder="1" applyAlignment="1">
      <alignment horizontal="left" vertical="top" wrapText="1" inden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FJ131"/>
  <sheetViews>
    <sheetView view="pageBreakPreview" zoomScale="60" zoomScalePageLayoutView="0" workbookViewId="0" topLeftCell="A62">
      <selection activeCell="EF99" sqref="EF99:ER99"/>
    </sheetView>
  </sheetViews>
  <sheetFormatPr defaultColWidth="0.875" defaultRowHeight="12.75"/>
  <cols>
    <col min="1" max="165" width="0.875" style="114" customWidth="1"/>
    <col min="166" max="166" width="15.00390625" style="114" customWidth="1"/>
    <col min="167" max="16384" width="0.875" style="114" customWidth="1"/>
  </cols>
  <sheetData>
    <row r="1" ht="8.25" customHeight="1"/>
    <row r="2" spans="127:161" s="115" customFormat="1" ht="10.5">
      <c r="DW2" s="163" t="s">
        <v>23</v>
      </c>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row>
    <row r="3" spans="127:161" s="115" customFormat="1" ht="10.5">
      <c r="DW3" s="164" t="s">
        <v>446</v>
      </c>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row>
    <row r="4" spans="127:161" s="116" customFormat="1" ht="10.5" customHeight="1">
      <c r="DW4" s="165" t="s">
        <v>19</v>
      </c>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row>
    <row r="5" spans="127:161" s="115" customFormat="1" ht="10.5">
      <c r="DW5" s="166" t="s">
        <v>427</v>
      </c>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row>
    <row r="6" spans="127:161" s="116" customFormat="1" ht="10.5" customHeight="1">
      <c r="DW6" s="165" t="s">
        <v>447</v>
      </c>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row>
    <row r="7" spans="127:161" s="115" customFormat="1" ht="10.5">
      <c r="DW7" s="167"/>
      <c r="DX7" s="167"/>
      <c r="DY7" s="167"/>
      <c r="DZ7" s="167"/>
      <c r="EA7" s="167"/>
      <c r="EB7" s="167"/>
      <c r="EC7" s="167"/>
      <c r="ED7" s="167"/>
      <c r="EE7" s="167"/>
      <c r="EF7" s="167"/>
      <c r="EG7" s="167"/>
      <c r="EH7" s="167"/>
      <c r="EI7" s="167"/>
      <c r="EL7" s="166" t="s">
        <v>428</v>
      </c>
      <c r="EM7" s="166"/>
      <c r="EN7" s="166"/>
      <c r="EO7" s="166"/>
      <c r="EP7" s="166"/>
      <c r="EQ7" s="166"/>
      <c r="ER7" s="166"/>
      <c r="ES7" s="166"/>
      <c r="ET7" s="166"/>
      <c r="EU7" s="166"/>
      <c r="EV7" s="166"/>
      <c r="EW7" s="166"/>
      <c r="EX7" s="166"/>
      <c r="EY7" s="166"/>
      <c r="EZ7" s="166"/>
      <c r="FA7" s="166"/>
      <c r="FB7" s="166"/>
      <c r="FC7" s="166"/>
      <c r="FD7" s="166"/>
      <c r="FE7" s="166"/>
    </row>
    <row r="8" spans="127:161" s="116" customFormat="1" ht="10.5" customHeight="1">
      <c r="DW8" s="165" t="s">
        <v>20</v>
      </c>
      <c r="DX8" s="165"/>
      <c r="DY8" s="165"/>
      <c r="DZ8" s="165"/>
      <c r="EA8" s="165"/>
      <c r="EB8" s="165"/>
      <c r="EC8" s="165"/>
      <c r="ED8" s="165"/>
      <c r="EE8" s="165"/>
      <c r="EF8" s="165"/>
      <c r="EG8" s="165"/>
      <c r="EH8" s="165"/>
      <c r="EI8" s="165"/>
      <c r="EJ8" s="117"/>
      <c r="EK8" s="117"/>
      <c r="EL8" s="165" t="s">
        <v>21</v>
      </c>
      <c r="EM8" s="165"/>
      <c r="EN8" s="165"/>
      <c r="EO8" s="165"/>
      <c r="EP8" s="165"/>
      <c r="EQ8" s="165"/>
      <c r="ER8" s="165"/>
      <c r="ES8" s="165"/>
      <c r="ET8" s="165"/>
      <c r="EU8" s="165"/>
      <c r="EV8" s="165"/>
      <c r="EW8" s="165"/>
      <c r="EX8" s="165"/>
      <c r="EY8" s="165"/>
      <c r="EZ8" s="165"/>
      <c r="FA8" s="165"/>
      <c r="FB8" s="165"/>
      <c r="FC8" s="165"/>
      <c r="FD8" s="165"/>
      <c r="FE8" s="165"/>
    </row>
    <row r="9" spans="127:158" s="115" customFormat="1" ht="10.5">
      <c r="DW9" s="168" t="s">
        <v>22</v>
      </c>
      <c r="DX9" s="168"/>
      <c r="DY9" s="169"/>
      <c r="DZ9" s="169"/>
      <c r="EA9" s="169"/>
      <c r="EB9" s="170" t="s">
        <v>22</v>
      </c>
      <c r="EC9" s="170"/>
      <c r="EE9" s="169"/>
      <c r="EF9" s="169"/>
      <c r="EG9" s="169"/>
      <c r="EH9" s="169"/>
      <c r="EI9" s="169"/>
      <c r="EJ9" s="169"/>
      <c r="EK9" s="169"/>
      <c r="EL9" s="169"/>
      <c r="EM9" s="169"/>
      <c r="EN9" s="169"/>
      <c r="EO9" s="169"/>
      <c r="EP9" s="169"/>
      <c r="EQ9" s="169"/>
      <c r="ER9" s="169"/>
      <c r="ES9" s="169"/>
      <c r="ET9" s="168">
        <v>20</v>
      </c>
      <c r="EU9" s="168"/>
      <c r="EV9" s="168"/>
      <c r="EW9" s="171"/>
      <c r="EX9" s="171"/>
      <c r="EY9" s="171"/>
      <c r="EZ9" s="170" t="s">
        <v>5</v>
      </c>
      <c r="FA9" s="170"/>
      <c r="FB9" s="170"/>
    </row>
    <row r="10" ht="8.25" customHeight="1"/>
    <row r="11" spans="49:103" s="118" customFormat="1" ht="12.75" customHeight="1">
      <c r="AW11" s="172" t="s">
        <v>25</v>
      </c>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3" t="s">
        <v>270</v>
      </c>
      <c r="CT11" s="173"/>
      <c r="CU11" s="173"/>
      <c r="CV11" s="174" t="s">
        <v>5</v>
      </c>
      <c r="CW11" s="174"/>
      <c r="CX11" s="174"/>
      <c r="CY11" s="174"/>
    </row>
    <row r="12" spans="51:161" s="118" customFormat="1" ht="14.25">
      <c r="AY12" s="172" t="s">
        <v>26</v>
      </c>
      <c r="AZ12" s="172"/>
      <c r="BA12" s="172"/>
      <c r="BB12" s="172"/>
      <c r="BC12" s="172"/>
      <c r="BD12" s="172"/>
      <c r="BE12" s="172"/>
      <c r="BF12" s="173" t="s">
        <v>270</v>
      </c>
      <c r="BG12" s="173"/>
      <c r="BH12" s="173"/>
      <c r="BI12" s="172" t="s">
        <v>27</v>
      </c>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3" t="s">
        <v>420</v>
      </c>
      <c r="CF12" s="173"/>
      <c r="CG12" s="173"/>
      <c r="CH12" s="172" t="s">
        <v>28</v>
      </c>
      <c r="CI12" s="172"/>
      <c r="CJ12" s="172"/>
      <c r="CK12" s="172"/>
      <c r="CL12" s="172"/>
      <c r="CM12" s="173" t="s">
        <v>519</v>
      </c>
      <c r="CN12" s="173"/>
      <c r="CO12" s="173"/>
      <c r="CP12" s="174" t="s">
        <v>29</v>
      </c>
      <c r="CQ12" s="174"/>
      <c r="CR12" s="174"/>
      <c r="CS12" s="174"/>
      <c r="CT12" s="174"/>
      <c r="CU12" s="174"/>
      <c r="CV12" s="174"/>
      <c r="CW12" s="174"/>
      <c r="CX12" s="174"/>
      <c r="ES12" s="175" t="s">
        <v>24</v>
      </c>
      <c r="ET12" s="176"/>
      <c r="EU12" s="176"/>
      <c r="EV12" s="176"/>
      <c r="EW12" s="176"/>
      <c r="EX12" s="176"/>
      <c r="EY12" s="176"/>
      <c r="EZ12" s="176"/>
      <c r="FA12" s="176"/>
      <c r="FB12" s="176"/>
      <c r="FC12" s="176"/>
      <c r="FD12" s="176"/>
      <c r="FE12" s="177"/>
    </row>
    <row r="13" spans="149:161" ht="12" thickBot="1">
      <c r="ES13" s="178"/>
      <c r="ET13" s="179"/>
      <c r="EU13" s="179"/>
      <c r="EV13" s="179"/>
      <c r="EW13" s="179"/>
      <c r="EX13" s="179"/>
      <c r="EY13" s="179"/>
      <c r="EZ13" s="179"/>
      <c r="FA13" s="179"/>
      <c r="FB13" s="179"/>
      <c r="FC13" s="179"/>
      <c r="FD13" s="179"/>
      <c r="FE13" s="180"/>
    </row>
    <row r="14" spans="59:161" ht="12.75" customHeight="1">
      <c r="BG14" s="181" t="s">
        <v>41</v>
      </c>
      <c r="BH14" s="181"/>
      <c r="BI14" s="181"/>
      <c r="BJ14" s="181"/>
      <c r="BK14" s="182"/>
      <c r="BL14" s="182"/>
      <c r="BM14" s="182"/>
      <c r="BN14" s="183" t="s">
        <v>22</v>
      </c>
      <c r="BO14" s="183"/>
      <c r="BQ14" s="182"/>
      <c r="BR14" s="182"/>
      <c r="BS14" s="182"/>
      <c r="BT14" s="182"/>
      <c r="BU14" s="182"/>
      <c r="BV14" s="182"/>
      <c r="BW14" s="182"/>
      <c r="BX14" s="182"/>
      <c r="BY14" s="182"/>
      <c r="BZ14" s="182"/>
      <c r="CA14" s="182"/>
      <c r="CB14" s="182"/>
      <c r="CC14" s="182"/>
      <c r="CD14" s="182"/>
      <c r="CE14" s="182"/>
      <c r="CF14" s="181">
        <v>20</v>
      </c>
      <c r="CG14" s="181"/>
      <c r="CH14" s="181"/>
      <c r="CI14" s="184"/>
      <c r="CJ14" s="184"/>
      <c r="CK14" s="184"/>
      <c r="CL14" s="183" t="s">
        <v>42</v>
      </c>
      <c r="CM14" s="183"/>
      <c r="CN14" s="183"/>
      <c r="CO14" s="183"/>
      <c r="EQ14" s="119" t="s">
        <v>30</v>
      </c>
      <c r="ES14" s="185"/>
      <c r="ET14" s="186"/>
      <c r="EU14" s="186"/>
      <c r="EV14" s="186"/>
      <c r="EW14" s="186"/>
      <c r="EX14" s="186"/>
      <c r="EY14" s="186"/>
      <c r="EZ14" s="186"/>
      <c r="FA14" s="186"/>
      <c r="FB14" s="186"/>
      <c r="FC14" s="186"/>
      <c r="FD14" s="186"/>
      <c r="FE14" s="187"/>
    </row>
    <row r="15" spans="1:161" ht="16.5" customHeight="1">
      <c r="A15" s="183" t="s">
        <v>33</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EQ15" s="119" t="s">
        <v>31</v>
      </c>
      <c r="ES15" s="192"/>
      <c r="ET15" s="193"/>
      <c r="EU15" s="193"/>
      <c r="EV15" s="193"/>
      <c r="EW15" s="193"/>
      <c r="EX15" s="193"/>
      <c r="EY15" s="193"/>
      <c r="EZ15" s="193"/>
      <c r="FA15" s="193"/>
      <c r="FB15" s="193"/>
      <c r="FC15" s="193"/>
      <c r="FD15" s="193"/>
      <c r="FE15" s="194"/>
    </row>
    <row r="16" spans="1:161" ht="11.25" customHeight="1">
      <c r="A16" s="114" t="s">
        <v>34</v>
      </c>
      <c r="AB16" s="195" t="s">
        <v>271</v>
      </c>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EQ16" s="119" t="s">
        <v>32</v>
      </c>
      <c r="ES16" s="192"/>
      <c r="ET16" s="193"/>
      <c r="EU16" s="193"/>
      <c r="EV16" s="193"/>
      <c r="EW16" s="193"/>
      <c r="EX16" s="193"/>
      <c r="EY16" s="193"/>
      <c r="EZ16" s="193"/>
      <c r="FA16" s="193"/>
      <c r="FB16" s="193"/>
      <c r="FC16" s="193"/>
      <c r="FD16" s="193"/>
      <c r="FE16" s="194"/>
    </row>
    <row r="17" spans="147:161" ht="11.25">
      <c r="EQ17" s="119" t="s">
        <v>31</v>
      </c>
      <c r="ES17" s="192"/>
      <c r="ET17" s="193"/>
      <c r="EU17" s="193"/>
      <c r="EV17" s="193"/>
      <c r="EW17" s="193"/>
      <c r="EX17" s="193"/>
      <c r="EY17" s="193"/>
      <c r="EZ17" s="193"/>
      <c r="FA17" s="193"/>
      <c r="FB17" s="193"/>
      <c r="FC17" s="193"/>
      <c r="FD17" s="193"/>
      <c r="FE17" s="194"/>
    </row>
    <row r="18" spans="147:161" ht="10.5" customHeight="1">
      <c r="EQ18" s="119" t="s">
        <v>35</v>
      </c>
      <c r="ES18" s="196" t="s">
        <v>448</v>
      </c>
      <c r="ET18" s="197"/>
      <c r="EU18" s="197"/>
      <c r="EV18" s="197"/>
      <c r="EW18" s="197"/>
      <c r="EX18" s="197"/>
      <c r="EY18" s="197"/>
      <c r="EZ18" s="197"/>
      <c r="FA18" s="197"/>
      <c r="FB18" s="197"/>
      <c r="FC18" s="197"/>
      <c r="FD18" s="197"/>
      <c r="FE18" s="198"/>
    </row>
    <row r="19" spans="1:161" ht="26.25" customHeight="1">
      <c r="A19" s="114" t="s">
        <v>39</v>
      </c>
      <c r="K19" s="121" t="s">
        <v>449</v>
      </c>
      <c r="L19" s="201" t="s">
        <v>430</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EQ19" s="119" t="s">
        <v>36</v>
      </c>
      <c r="ES19" s="196" t="s">
        <v>288</v>
      </c>
      <c r="ET19" s="197"/>
      <c r="EU19" s="197"/>
      <c r="EV19" s="197"/>
      <c r="EW19" s="197"/>
      <c r="EX19" s="197"/>
      <c r="EY19" s="197"/>
      <c r="EZ19" s="197"/>
      <c r="FA19" s="197"/>
      <c r="FB19" s="197"/>
      <c r="FC19" s="197"/>
      <c r="FD19" s="197"/>
      <c r="FE19" s="198"/>
    </row>
    <row r="20" spans="1:161" ht="15" customHeight="1" thickBot="1">
      <c r="A20" s="114" t="s">
        <v>40</v>
      </c>
      <c r="EQ20" s="119" t="s">
        <v>37</v>
      </c>
      <c r="ES20" s="202" t="s">
        <v>38</v>
      </c>
      <c r="ET20" s="203"/>
      <c r="EU20" s="203"/>
      <c r="EV20" s="203"/>
      <c r="EW20" s="203"/>
      <c r="EX20" s="203"/>
      <c r="EY20" s="203"/>
      <c r="EZ20" s="203"/>
      <c r="FA20" s="203"/>
      <c r="FB20" s="203"/>
      <c r="FC20" s="203"/>
      <c r="FD20" s="203"/>
      <c r="FE20" s="204"/>
    </row>
    <row r="21" ht="8.25" customHeight="1"/>
    <row r="22" spans="1:161" s="122" customFormat="1" ht="12" customHeight="1">
      <c r="A22" s="205" t="s">
        <v>43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row>
    <row r="23" ht="6.75" customHeight="1"/>
    <row r="24" spans="1:161" ht="12" customHeight="1">
      <c r="A24" s="176" t="s">
        <v>0</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7"/>
      <c r="BX24" s="208" t="s">
        <v>1</v>
      </c>
      <c r="BY24" s="209"/>
      <c r="BZ24" s="209"/>
      <c r="CA24" s="209"/>
      <c r="CB24" s="209"/>
      <c r="CC24" s="209"/>
      <c r="CD24" s="209"/>
      <c r="CE24" s="210"/>
      <c r="CF24" s="208" t="s">
        <v>2</v>
      </c>
      <c r="CG24" s="209"/>
      <c r="CH24" s="209"/>
      <c r="CI24" s="209"/>
      <c r="CJ24" s="209"/>
      <c r="CK24" s="209"/>
      <c r="CL24" s="209"/>
      <c r="CM24" s="209"/>
      <c r="CN24" s="209"/>
      <c r="CO24" s="209"/>
      <c r="CP24" s="209"/>
      <c r="CQ24" s="209"/>
      <c r="CR24" s="210"/>
      <c r="CS24" s="208" t="s">
        <v>3</v>
      </c>
      <c r="CT24" s="209"/>
      <c r="CU24" s="209"/>
      <c r="CV24" s="209"/>
      <c r="CW24" s="209"/>
      <c r="CX24" s="209"/>
      <c r="CY24" s="209"/>
      <c r="CZ24" s="209"/>
      <c r="DA24" s="209"/>
      <c r="DB24" s="209"/>
      <c r="DC24" s="209"/>
      <c r="DD24" s="209"/>
      <c r="DE24" s="210"/>
      <c r="DF24" s="188" t="s">
        <v>10</v>
      </c>
      <c r="DG24" s="189"/>
      <c r="DH24" s="189"/>
      <c r="DI24" s="189"/>
      <c r="DJ24" s="189"/>
      <c r="DK24" s="189"/>
      <c r="DL24" s="189"/>
      <c r="DM24" s="189"/>
      <c r="DN24" s="189"/>
      <c r="DO24" s="189"/>
      <c r="DP24" s="189"/>
      <c r="DQ24" s="189"/>
      <c r="DR24" s="189"/>
      <c r="DS24" s="189"/>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row>
    <row r="25" spans="1:161" ht="12.7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80"/>
      <c r="BX25" s="211"/>
      <c r="BY25" s="212"/>
      <c r="BZ25" s="212"/>
      <c r="CA25" s="212"/>
      <c r="CB25" s="212"/>
      <c r="CC25" s="212"/>
      <c r="CD25" s="212"/>
      <c r="CE25" s="213"/>
      <c r="CF25" s="211"/>
      <c r="CG25" s="212"/>
      <c r="CH25" s="212"/>
      <c r="CI25" s="212"/>
      <c r="CJ25" s="212"/>
      <c r="CK25" s="212"/>
      <c r="CL25" s="212"/>
      <c r="CM25" s="212"/>
      <c r="CN25" s="212"/>
      <c r="CO25" s="212"/>
      <c r="CP25" s="212"/>
      <c r="CQ25" s="212"/>
      <c r="CR25" s="213"/>
      <c r="CS25" s="211"/>
      <c r="CT25" s="212"/>
      <c r="CU25" s="212"/>
      <c r="CV25" s="212"/>
      <c r="CW25" s="212"/>
      <c r="CX25" s="212"/>
      <c r="CY25" s="212"/>
      <c r="CZ25" s="212"/>
      <c r="DA25" s="212"/>
      <c r="DB25" s="212"/>
      <c r="DC25" s="212"/>
      <c r="DD25" s="212"/>
      <c r="DE25" s="213"/>
      <c r="DF25" s="190" t="s">
        <v>4</v>
      </c>
      <c r="DG25" s="191"/>
      <c r="DH25" s="191"/>
      <c r="DI25" s="191"/>
      <c r="DJ25" s="191"/>
      <c r="DK25" s="191"/>
      <c r="DL25" s="217" t="s">
        <v>270</v>
      </c>
      <c r="DM25" s="217"/>
      <c r="DN25" s="217"/>
      <c r="DO25" s="199" t="s">
        <v>5</v>
      </c>
      <c r="DP25" s="199"/>
      <c r="DQ25" s="199"/>
      <c r="DR25" s="200"/>
      <c r="DS25" s="190" t="s">
        <v>4</v>
      </c>
      <c r="DT25" s="191"/>
      <c r="DU25" s="191"/>
      <c r="DV25" s="191"/>
      <c r="DW25" s="191"/>
      <c r="DX25" s="191"/>
      <c r="DY25" s="217" t="s">
        <v>420</v>
      </c>
      <c r="DZ25" s="217"/>
      <c r="EA25" s="217"/>
      <c r="EB25" s="199" t="s">
        <v>5</v>
      </c>
      <c r="EC25" s="199"/>
      <c r="ED25" s="199"/>
      <c r="EE25" s="200"/>
      <c r="EF25" s="190" t="s">
        <v>4</v>
      </c>
      <c r="EG25" s="191"/>
      <c r="EH25" s="191"/>
      <c r="EI25" s="191"/>
      <c r="EJ25" s="191"/>
      <c r="EK25" s="191"/>
      <c r="EL25" s="217" t="s">
        <v>519</v>
      </c>
      <c r="EM25" s="217"/>
      <c r="EN25" s="217"/>
      <c r="EO25" s="199" t="s">
        <v>5</v>
      </c>
      <c r="EP25" s="199"/>
      <c r="EQ25" s="199"/>
      <c r="ER25" s="200"/>
      <c r="ES25" s="208" t="s">
        <v>9</v>
      </c>
      <c r="ET25" s="209"/>
      <c r="EU25" s="209"/>
      <c r="EV25" s="209"/>
      <c r="EW25" s="209"/>
      <c r="EX25" s="209"/>
      <c r="EY25" s="209"/>
      <c r="EZ25" s="209"/>
      <c r="FA25" s="209"/>
      <c r="FB25" s="209"/>
      <c r="FC25" s="209"/>
      <c r="FD25" s="209"/>
      <c r="FE25" s="209"/>
    </row>
    <row r="26" spans="1:166" ht="36.75" customHeight="1">
      <c r="A26" s="20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7"/>
      <c r="BX26" s="214"/>
      <c r="BY26" s="215"/>
      <c r="BZ26" s="215"/>
      <c r="CA26" s="215"/>
      <c r="CB26" s="215"/>
      <c r="CC26" s="215"/>
      <c r="CD26" s="215"/>
      <c r="CE26" s="216"/>
      <c r="CF26" s="214"/>
      <c r="CG26" s="215"/>
      <c r="CH26" s="215"/>
      <c r="CI26" s="215"/>
      <c r="CJ26" s="215"/>
      <c r="CK26" s="215"/>
      <c r="CL26" s="215"/>
      <c r="CM26" s="215"/>
      <c r="CN26" s="215"/>
      <c r="CO26" s="215"/>
      <c r="CP26" s="215"/>
      <c r="CQ26" s="215"/>
      <c r="CR26" s="216"/>
      <c r="CS26" s="214"/>
      <c r="CT26" s="215"/>
      <c r="CU26" s="215"/>
      <c r="CV26" s="215"/>
      <c r="CW26" s="215"/>
      <c r="CX26" s="215"/>
      <c r="CY26" s="215"/>
      <c r="CZ26" s="215"/>
      <c r="DA26" s="215"/>
      <c r="DB26" s="215"/>
      <c r="DC26" s="215"/>
      <c r="DD26" s="215"/>
      <c r="DE26" s="216"/>
      <c r="DF26" s="218" t="s">
        <v>6</v>
      </c>
      <c r="DG26" s="219"/>
      <c r="DH26" s="219"/>
      <c r="DI26" s="219"/>
      <c r="DJ26" s="219"/>
      <c r="DK26" s="219"/>
      <c r="DL26" s="219"/>
      <c r="DM26" s="219"/>
      <c r="DN26" s="219"/>
      <c r="DO26" s="219"/>
      <c r="DP26" s="219"/>
      <c r="DQ26" s="219"/>
      <c r="DR26" s="220"/>
      <c r="DS26" s="218" t="s">
        <v>7</v>
      </c>
      <c r="DT26" s="219"/>
      <c r="DU26" s="219"/>
      <c r="DV26" s="219"/>
      <c r="DW26" s="219"/>
      <c r="DX26" s="219"/>
      <c r="DY26" s="219"/>
      <c r="DZ26" s="219"/>
      <c r="EA26" s="219"/>
      <c r="EB26" s="219"/>
      <c r="EC26" s="219"/>
      <c r="ED26" s="219"/>
      <c r="EE26" s="220"/>
      <c r="EF26" s="218" t="s">
        <v>8</v>
      </c>
      <c r="EG26" s="219"/>
      <c r="EH26" s="219"/>
      <c r="EI26" s="219"/>
      <c r="EJ26" s="219"/>
      <c r="EK26" s="219"/>
      <c r="EL26" s="219"/>
      <c r="EM26" s="219"/>
      <c r="EN26" s="219"/>
      <c r="EO26" s="219"/>
      <c r="EP26" s="219"/>
      <c r="EQ26" s="219"/>
      <c r="ER26" s="220"/>
      <c r="ES26" s="214"/>
      <c r="ET26" s="215"/>
      <c r="EU26" s="215"/>
      <c r="EV26" s="215"/>
      <c r="EW26" s="215"/>
      <c r="EX26" s="215"/>
      <c r="EY26" s="215"/>
      <c r="EZ26" s="215"/>
      <c r="FA26" s="215"/>
      <c r="FB26" s="215"/>
      <c r="FC26" s="215"/>
      <c r="FD26" s="215"/>
      <c r="FE26" s="215"/>
      <c r="FJ26" s="129">
        <f>151277.42-DF28</f>
        <v>1.949956640601158E-09</v>
      </c>
    </row>
    <row r="27" spans="1:161" ht="11.25" customHeight="1" thickBot="1">
      <c r="A27" s="221" t="s">
        <v>11</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2"/>
      <c r="BX27" s="223" t="s">
        <v>12</v>
      </c>
      <c r="BY27" s="224"/>
      <c r="BZ27" s="224"/>
      <c r="CA27" s="224"/>
      <c r="CB27" s="224"/>
      <c r="CC27" s="224"/>
      <c r="CD27" s="224"/>
      <c r="CE27" s="225"/>
      <c r="CF27" s="223" t="s">
        <v>13</v>
      </c>
      <c r="CG27" s="224"/>
      <c r="CH27" s="224"/>
      <c r="CI27" s="224"/>
      <c r="CJ27" s="224"/>
      <c r="CK27" s="224"/>
      <c r="CL27" s="224"/>
      <c r="CM27" s="224"/>
      <c r="CN27" s="224"/>
      <c r="CO27" s="224"/>
      <c r="CP27" s="224"/>
      <c r="CQ27" s="224"/>
      <c r="CR27" s="225"/>
      <c r="CS27" s="223" t="s">
        <v>14</v>
      </c>
      <c r="CT27" s="224"/>
      <c r="CU27" s="224"/>
      <c r="CV27" s="224"/>
      <c r="CW27" s="224"/>
      <c r="CX27" s="224"/>
      <c r="CY27" s="224"/>
      <c r="CZ27" s="224"/>
      <c r="DA27" s="224"/>
      <c r="DB27" s="224"/>
      <c r="DC27" s="224"/>
      <c r="DD27" s="224"/>
      <c r="DE27" s="225"/>
      <c r="DF27" s="223" t="s">
        <v>15</v>
      </c>
      <c r="DG27" s="224"/>
      <c r="DH27" s="224"/>
      <c r="DI27" s="224"/>
      <c r="DJ27" s="224"/>
      <c r="DK27" s="224"/>
      <c r="DL27" s="224"/>
      <c r="DM27" s="224"/>
      <c r="DN27" s="224"/>
      <c r="DO27" s="224"/>
      <c r="DP27" s="224"/>
      <c r="DQ27" s="224"/>
      <c r="DR27" s="225"/>
      <c r="DS27" s="223" t="s">
        <v>16</v>
      </c>
      <c r="DT27" s="224"/>
      <c r="DU27" s="224"/>
      <c r="DV27" s="224"/>
      <c r="DW27" s="224"/>
      <c r="DX27" s="224"/>
      <c r="DY27" s="224"/>
      <c r="DZ27" s="224"/>
      <c r="EA27" s="224"/>
      <c r="EB27" s="224"/>
      <c r="EC27" s="224"/>
      <c r="ED27" s="224"/>
      <c r="EE27" s="225"/>
      <c r="EF27" s="223" t="s">
        <v>17</v>
      </c>
      <c r="EG27" s="224"/>
      <c r="EH27" s="224"/>
      <c r="EI27" s="224"/>
      <c r="EJ27" s="224"/>
      <c r="EK27" s="224"/>
      <c r="EL27" s="224"/>
      <c r="EM27" s="224"/>
      <c r="EN27" s="224"/>
      <c r="EO27" s="224"/>
      <c r="EP27" s="224"/>
      <c r="EQ27" s="224"/>
      <c r="ER27" s="225"/>
      <c r="ES27" s="223" t="s">
        <v>18</v>
      </c>
      <c r="ET27" s="224"/>
      <c r="EU27" s="224"/>
      <c r="EV27" s="224"/>
      <c r="EW27" s="224"/>
      <c r="EX27" s="224"/>
      <c r="EY27" s="224"/>
      <c r="EZ27" s="224"/>
      <c r="FA27" s="224"/>
      <c r="FB27" s="224"/>
      <c r="FC27" s="224"/>
      <c r="FD27" s="224"/>
      <c r="FE27" s="224"/>
    </row>
    <row r="28" spans="1:161" ht="13.5" customHeight="1">
      <c r="A28" s="226" t="s">
        <v>44</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185" t="s">
        <v>45</v>
      </c>
      <c r="BY28" s="186"/>
      <c r="BZ28" s="186"/>
      <c r="CA28" s="186"/>
      <c r="CB28" s="186"/>
      <c r="CC28" s="186"/>
      <c r="CD28" s="186"/>
      <c r="CE28" s="227"/>
      <c r="CF28" s="228" t="s">
        <v>46</v>
      </c>
      <c r="CG28" s="186"/>
      <c r="CH28" s="186"/>
      <c r="CI28" s="186"/>
      <c r="CJ28" s="186"/>
      <c r="CK28" s="186"/>
      <c r="CL28" s="186"/>
      <c r="CM28" s="186"/>
      <c r="CN28" s="186"/>
      <c r="CO28" s="186"/>
      <c r="CP28" s="186"/>
      <c r="CQ28" s="186"/>
      <c r="CR28" s="227"/>
      <c r="CS28" s="228" t="s">
        <v>46</v>
      </c>
      <c r="CT28" s="186"/>
      <c r="CU28" s="186"/>
      <c r="CV28" s="186"/>
      <c r="CW28" s="186"/>
      <c r="CX28" s="186"/>
      <c r="CY28" s="186"/>
      <c r="CZ28" s="186"/>
      <c r="DA28" s="186"/>
      <c r="DB28" s="186"/>
      <c r="DC28" s="186"/>
      <c r="DD28" s="186"/>
      <c r="DE28" s="227"/>
      <c r="DF28" s="229">
        <f>DF57-DF30</f>
        <v>151277.41999999806</v>
      </c>
      <c r="DG28" s="230"/>
      <c r="DH28" s="230"/>
      <c r="DI28" s="230"/>
      <c r="DJ28" s="230"/>
      <c r="DK28" s="230"/>
      <c r="DL28" s="230"/>
      <c r="DM28" s="230"/>
      <c r="DN28" s="230"/>
      <c r="DO28" s="230"/>
      <c r="DP28" s="230"/>
      <c r="DQ28" s="230"/>
      <c r="DR28" s="231"/>
      <c r="DS28" s="229">
        <f>DS57-DS30</f>
        <v>0</v>
      </c>
      <c r="DT28" s="230"/>
      <c r="DU28" s="230"/>
      <c r="DV28" s="230"/>
      <c r="DW28" s="230"/>
      <c r="DX28" s="230"/>
      <c r="DY28" s="230"/>
      <c r="DZ28" s="230"/>
      <c r="EA28" s="230"/>
      <c r="EB28" s="230"/>
      <c r="EC28" s="230"/>
      <c r="ED28" s="230"/>
      <c r="EE28" s="231"/>
      <c r="EF28" s="229">
        <f>EF57-EF30</f>
        <v>0.001387171447277069</v>
      </c>
      <c r="EG28" s="230"/>
      <c r="EH28" s="230"/>
      <c r="EI28" s="230"/>
      <c r="EJ28" s="230"/>
      <c r="EK28" s="230"/>
      <c r="EL28" s="230"/>
      <c r="EM28" s="230"/>
      <c r="EN28" s="230"/>
      <c r="EO28" s="230"/>
      <c r="EP28" s="230"/>
      <c r="EQ28" s="230"/>
      <c r="ER28" s="231"/>
      <c r="ES28" s="232"/>
      <c r="ET28" s="233"/>
      <c r="EU28" s="233"/>
      <c r="EV28" s="233"/>
      <c r="EW28" s="233"/>
      <c r="EX28" s="233"/>
      <c r="EY28" s="233"/>
      <c r="EZ28" s="233"/>
      <c r="FA28" s="233"/>
      <c r="FB28" s="233"/>
      <c r="FC28" s="233"/>
      <c r="FD28" s="233"/>
      <c r="FE28" s="234"/>
    </row>
    <row r="29" spans="1:161" ht="12.75" customHeight="1">
      <c r="A29" s="226" t="s">
        <v>47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192" t="s">
        <v>48</v>
      </c>
      <c r="BY29" s="193"/>
      <c r="BZ29" s="193"/>
      <c r="CA29" s="193"/>
      <c r="CB29" s="193"/>
      <c r="CC29" s="193"/>
      <c r="CD29" s="193"/>
      <c r="CE29" s="235"/>
      <c r="CF29" s="236" t="s">
        <v>46</v>
      </c>
      <c r="CG29" s="193"/>
      <c r="CH29" s="193"/>
      <c r="CI29" s="193"/>
      <c r="CJ29" s="193"/>
      <c r="CK29" s="193"/>
      <c r="CL29" s="193"/>
      <c r="CM29" s="193"/>
      <c r="CN29" s="193"/>
      <c r="CO29" s="193"/>
      <c r="CP29" s="193"/>
      <c r="CQ29" s="193"/>
      <c r="CR29" s="235"/>
      <c r="CS29" s="236" t="s">
        <v>46</v>
      </c>
      <c r="CT29" s="193"/>
      <c r="CU29" s="193"/>
      <c r="CV29" s="193"/>
      <c r="CW29" s="193"/>
      <c r="CX29" s="193"/>
      <c r="CY29" s="193"/>
      <c r="CZ29" s="193"/>
      <c r="DA29" s="193"/>
      <c r="DB29" s="193"/>
      <c r="DC29" s="193"/>
      <c r="DD29" s="193"/>
      <c r="DE29" s="235"/>
      <c r="DF29" s="237"/>
      <c r="DG29" s="238"/>
      <c r="DH29" s="238"/>
      <c r="DI29" s="238"/>
      <c r="DJ29" s="238"/>
      <c r="DK29" s="238"/>
      <c r="DL29" s="238"/>
      <c r="DM29" s="238"/>
      <c r="DN29" s="238"/>
      <c r="DO29" s="238"/>
      <c r="DP29" s="238"/>
      <c r="DQ29" s="238"/>
      <c r="DR29" s="239"/>
      <c r="DS29" s="237"/>
      <c r="DT29" s="238"/>
      <c r="DU29" s="238"/>
      <c r="DV29" s="238"/>
      <c r="DW29" s="238"/>
      <c r="DX29" s="238"/>
      <c r="DY29" s="238"/>
      <c r="DZ29" s="238"/>
      <c r="EA29" s="238"/>
      <c r="EB29" s="238"/>
      <c r="EC29" s="238"/>
      <c r="ED29" s="238"/>
      <c r="EE29" s="239"/>
      <c r="EF29" s="237"/>
      <c r="EG29" s="238"/>
      <c r="EH29" s="238"/>
      <c r="EI29" s="238"/>
      <c r="EJ29" s="238"/>
      <c r="EK29" s="238"/>
      <c r="EL29" s="238"/>
      <c r="EM29" s="238"/>
      <c r="EN29" s="238"/>
      <c r="EO29" s="238"/>
      <c r="EP29" s="238"/>
      <c r="EQ29" s="238"/>
      <c r="ER29" s="239"/>
      <c r="ES29" s="237"/>
      <c r="ET29" s="238"/>
      <c r="EU29" s="238"/>
      <c r="EV29" s="238"/>
      <c r="EW29" s="238"/>
      <c r="EX29" s="238"/>
      <c r="EY29" s="238"/>
      <c r="EZ29" s="238"/>
      <c r="FA29" s="238"/>
      <c r="FB29" s="238"/>
      <c r="FC29" s="238"/>
      <c r="FD29" s="238"/>
      <c r="FE29" s="240"/>
    </row>
    <row r="30" spans="1:161" ht="11.25">
      <c r="A30" s="241" t="s">
        <v>49</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2" t="s">
        <v>50</v>
      </c>
      <c r="BY30" s="243"/>
      <c r="BZ30" s="243"/>
      <c r="CA30" s="243"/>
      <c r="CB30" s="243"/>
      <c r="CC30" s="243"/>
      <c r="CD30" s="243"/>
      <c r="CE30" s="244"/>
      <c r="CF30" s="245"/>
      <c r="CG30" s="243"/>
      <c r="CH30" s="243"/>
      <c r="CI30" s="243"/>
      <c r="CJ30" s="243"/>
      <c r="CK30" s="243"/>
      <c r="CL30" s="243"/>
      <c r="CM30" s="243"/>
      <c r="CN30" s="243"/>
      <c r="CO30" s="243"/>
      <c r="CP30" s="243"/>
      <c r="CQ30" s="243"/>
      <c r="CR30" s="244"/>
      <c r="CS30" s="245" t="s">
        <v>172</v>
      </c>
      <c r="CT30" s="243"/>
      <c r="CU30" s="243"/>
      <c r="CV30" s="243"/>
      <c r="CW30" s="243"/>
      <c r="CX30" s="243"/>
      <c r="CY30" s="243"/>
      <c r="CZ30" s="243"/>
      <c r="DA30" s="243"/>
      <c r="DB30" s="243"/>
      <c r="DC30" s="243"/>
      <c r="DD30" s="243"/>
      <c r="DE30" s="244"/>
      <c r="DF30" s="246">
        <f>DF31+DF34+DF38+DF41+DF46+DF50</f>
        <v>25768011.16</v>
      </c>
      <c r="DG30" s="247"/>
      <c r="DH30" s="247"/>
      <c r="DI30" s="247"/>
      <c r="DJ30" s="247"/>
      <c r="DK30" s="247"/>
      <c r="DL30" s="247"/>
      <c r="DM30" s="247"/>
      <c r="DN30" s="247"/>
      <c r="DO30" s="247"/>
      <c r="DP30" s="247"/>
      <c r="DQ30" s="247"/>
      <c r="DR30" s="248"/>
      <c r="DS30" s="246">
        <f>DS31+DS34+DS38+DS41+DS46+DS50</f>
        <v>24313675.000000004</v>
      </c>
      <c r="DT30" s="247"/>
      <c r="DU30" s="247"/>
      <c r="DV30" s="247"/>
      <c r="DW30" s="247"/>
      <c r="DX30" s="247"/>
      <c r="DY30" s="247"/>
      <c r="DZ30" s="247"/>
      <c r="EA30" s="247"/>
      <c r="EB30" s="247"/>
      <c r="EC30" s="247"/>
      <c r="ED30" s="247"/>
      <c r="EE30" s="248"/>
      <c r="EF30" s="246">
        <f>EF31+EF34+EF38+EF41+EF46+EF50</f>
        <v>24036872.99861283</v>
      </c>
      <c r="EG30" s="247"/>
      <c r="EH30" s="247"/>
      <c r="EI30" s="247"/>
      <c r="EJ30" s="247"/>
      <c r="EK30" s="247"/>
      <c r="EL30" s="247"/>
      <c r="EM30" s="247"/>
      <c r="EN30" s="247"/>
      <c r="EO30" s="247"/>
      <c r="EP30" s="247"/>
      <c r="EQ30" s="247"/>
      <c r="ER30" s="248"/>
      <c r="ES30" s="237"/>
      <c r="ET30" s="238"/>
      <c r="EU30" s="238"/>
      <c r="EV30" s="238"/>
      <c r="EW30" s="238"/>
      <c r="EX30" s="238"/>
      <c r="EY30" s="238"/>
      <c r="EZ30" s="238"/>
      <c r="FA30" s="238"/>
      <c r="FB30" s="238"/>
      <c r="FC30" s="238"/>
      <c r="FD30" s="238"/>
      <c r="FE30" s="240"/>
    </row>
    <row r="31" spans="1:161" ht="22.5" customHeight="1">
      <c r="A31" s="249" t="s">
        <v>51</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192" t="s">
        <v>52</v>
      </c>
      <c r="BY31" s="193"/>
      <c r="BZ31" s="193"/>
      <c r="CA31" s="193"/>
      <c r="CB31" s="193"/>
      <c r="CC31" s="193"/>
      <c r="CD31" s="193"/>
      <c r="CE31" s="235"/>
      <c r="CF31" s="236" t="s">
        <v>53</v>
      </c>
      <c r="CG31" s="193"/>
      <c r="CH31" s="193"/>
      <c r="CI31" s="193"/>
      <c r="CJ31" s="193"/>
      <c r="CK31" s="193"/>
      <c r="CL31" s="193"/>
      <c r="CM31" s="193"/>
      <c r="CN31" s="193"/>
      <c r="CO31" s="193"/>
      <c r="CP31" s="193"/>
      <c r="CQ31" s="193"/>
      <c r="CR31" s="235"/>
      <c r="CS31" s="236"/>
      <c r="CT31" s="193"/>
      <c r="CU31" s="193"/>
      <c r="CV31" s="193"/>
      <c r="CW31" s="193"/>
      <c r="CX31" s="193"/>
      <c r="CY31" s="193"/>
      <c r="CZ31" s="193"/>
      <c r="DA31" s="193"/>
      <c r="DB31" s="193"/>
      <c r="DC31" s="193"/>
      <c r="DD31" s="193"/>
      <c r="DE31" s="235"/>
      <c r="DF31" s="251"/>
      <c r="DG31" s="252"/>
      <c r="DH31" s="252"/>
      <c r="DI31" s="252"/>
      <c r="DJ31" s="252"/>
      <c r="DK31" s="252"/>
      <c r="DL31" s="252"/>
      <c r="DM31" s="252"/>
      <c r="DN31" s="252"/>
      <c r="DO31" s="252"/>
      <c r="DP31" s="252"/>
      <c r="DQ31" s="252"/>
      <c r="DR31" s="253"/>
      <c r="DS31" s="237"/>
      <c r="DT31" s="238"/>
      <c r="DU31" s="238"/>
      <c r="DV31" s="238"/>
      <c r="DW31" s="238"/>
      <c r="DX31" s="238"/>
      <c r="DY31" s="238"/>
      <c r="DZ31" s="238"/>
      <c r="EA31" s="238"/>
      <c r="EB31" s="238"/>
      <c r="EC31" s="238"/>
      <c r="ED31" s="238"/>
      <c r="EE31" s="239"/>
      <c r="EF31" s="237"/>
      <c r="EG31" s="238"/>
      <c r="EH31" s="238"/>
      <c r="EI31" s="238"/>
      <c r="EJ31" s="238"/>
      <c r="EK31" s="238"/>
      <c r="EL31" s="238"/>
      <c r="EM31" s="238"/>
      <c r="EN31" s="238"/>
      <c r="EO31" s="238"/>
      <c r="EP31" s="238"/>
      <c r="EQ31" s="238"/>
      <c r="ER31" s="239"/>
      <c r="ES31" s="237"/>
      <c r="ET31" s="238"/>
      <c r="EU31" s="238"/>
      <c r="EV31" s="238"/>
      <c r="EW31" s="238"/>
      <c r="EX31" s="238"/>
      <c r="EY31" s="238"/>
      <c r="EZ31" s="238"/>
      <c r="FA31" s="238"/>
      <c r="FB31" s="238"/>
      <c r="FC31" s="238"/>
      <c r="FD31" s="238"/>
      <c r="FE31" s="240"/>
    </row>
    <row r="32" spans="1:161" ht="11.25">
      <c r="A32" s="254" t="s">
        <v>54</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192" t="s">
        <v>55</v>
      </c>
      <c r="BY32" s="193"/>
      <c r="BZ32" s="193"/>
      <c r="CA32" s="193"/>
      <c r="CB32" s="193"/>
      <c r="CC32" s="193"/>
      <c r="CD32" s="193"/>
      <c r="CE32" s="235"/>
      <c r="CF32" s="236"/>
      <c r="CG32" s="193"/>
      <c r="CH32" s="193"/>
      <c r="CI32" s="193"/>
      <c r="CJ32" s="193"/>
      <c r="CK32" s="193"/>
      <c r="CL32" s="193"/>
      <c r="CM32" s="193"/>
      <c r="CN32" s="193"/>
      <c r="CO32" s="193"/>
      <c r="CP32" s="193"/>
      <c r="CQ32" s="193"/>
      <c r="CR32" s="235"/>
      <c r="CS32" s="236"/>
      <c r="CT32" s="193"/>
      <c r="CU32" s="193"/>
      <c r="CV32" s="193"/>
      <c r="CW32" s="193"/>
      <c r="CX32" s="193"/>
      <c r="CY32" s="193"/>
      <c r="CZ32" s="193"/>
      <c r="DA32" s="193"/>
      <c r="DB32" s="193"/>
      <c r="DC32" s="193"/>
      <c r="DD32" s="193"/>
      <c r="DE32" s="235"/>
      <c r="DF32" s="251"/>
      <c r="DG32" s="252"/>
      <c r="DH32" s="252"/>
      <c r="DI32" s="252"/>
      <c r="DJ32" s="252"/>
      <c r="DK32" s="252"/>
      <c r="DL32" s="252"/>
      <c r="DM32" s="252"/>
      <c r="DN32" s="252"/>
      <c r="DO32" s="252"/>
      <c r="DP32" s="252"/>
      <c r="DQ32" s="252"/>
      <c r="DR32" s="253"/>
      <c r="DS32" s="237"/>
      <c r="DT32" s="238"/>
      <c r="DU32" s="238"/>
      <c r="DV32" s="238"/>
      <c r="DW32" s="238"/>
      <c r="DX32" s="238"/>
      <c r="DY32" s="238"/>
      <c r="DZ32" s="238"/>
      <c r="EA32" s="238"/>
      <c r="EB32" s="238"/>
      <c r="EC32" s="238"/>
      <c r="ED32" s="238"/>
      <c r="EE32" s="239"/>
      <c r="EF32" s="237"/>
      <c r="EG32" s="238"/>
      <c r="EH32" s="238"/>
      <c r="EI32" s="238"/>
      <c r="EJ32" s="238"/>
      <c r="EK32" s="238"/>
      <c r="EL32" s="238"/>
      <c r="EM32" s="238"/>
      <c r="EN32" s="238"/>
      <c r="EO32" s="238"/>
      <c r="EP32" s="238"/>
      <c r="EQ32" s="238"/>
      <c r="ER32" s="239"/>
      <c r="ES32" s="237"/>
      <c r="ET32" s="238"/>
      <c r="EU32" s="238"/>
      <c r="EV32" s="238"/>
      <c r="EW32" s="238"/>
      <c r="EX32" s="238"/>
      <c r="EY32" s="238"/>
      <c r="EZ32" s="238"/>
      <c r="FA32" s="238"/>
      <c r="FB32" s="238"/>
      <c r="FC32" s="238"/>
      <c r="FD32" s="238"/>
      <c r="FE32" s="240"/>
    </row>
    <row r="33" spans="1:161" ht="11.2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6"/>
      <c r="BX33" s="192"/>
      <c r="BY33" s="193"/>
      <c r="BZ33" s="193"/>
      <c r="CA33" s="193"/>
      <c r="CB33" s="193"/>
      <c r="CC33" s="193"/>
      <c r="CD33" s="193"/>
      <c r="CE33" s="235"/>
      <c r="CF33" s="236"/>
      <c r="CG33" s="193"/>
      <c r="CH33" s="193"/>
      <c r="CI33" s="193"/>
      <c r="CJ33" s="193"/>
      <c r="CK33" s="193"/>
      <c r="CL33" s="193"/>
      <c r="CM33" s="193"/>
      <c r="CN33" s="193"/>
      <c r="CO33" s="193"/>
      <c r="CP33" s="193"/>
      <c r="CQ33" s="193"/>
      <c r="CR33" s="235"/>
      <c r="CS33" s="236"/>
      <c r="CT33" s="193"/>
      <c r="CU33" s="193"/>
      <c r="CV33" s="193"/>
      <c r="CW33" s="193"/>
      <c r="CX33" s="193"/>
      <c r="CY33" s="193"/>
      <c r="CZ33" s="193"/>
      <c r="DA33" s="193"/>
      <c r="DB33" s="193"/>
      <c r="DC33" s="193"/>
      <c r="DD33" s="193"/>
      <c r="DE33" s="235"/>
      <c r="DF33" s="251"/>
      <c r="DG33" s="252"/>
      <c r="DH33" s="252"/>
      <c r="DI33" s="252"/>
      <c r="DJ33" s="252"/>
      <c r="DK33" s="252"/>
      <c r="DL33" s="252"/>
      <c r="DM33" s="252"/>
      <c r="DN33" s="252"/>
      <c r="DO33" s="252"/>
      <c r="DP33" s="252"/>
      <c r="DQ33" s="252"/>
      <c r="DR33" s="253"/>
      <c r="DS33" s="237"/>
      <c r="DT33" s="238"/>
      <c r="DU33" s="238"/>
      <c r="DV33" s="238"/>
      <c r="DW33" s="238"/>
      <c r="DX33" s="238"/>
      <c r="DY33" s="238"/>
      <c r="DZ33" s="238"/>
      <c r="EA33" s="238"/>
      <c r="EB33" s="238"/>
      <c r="EC33" s="238"/>
      <c r="ED33" s="238"/>
      <c r="EE33" s="239"/>
      <c r="EF33" s="237"/>
      <c r="EG33" s="238"/>
      <c r="EH33" s="238"/>
      <c r="EI33" s="238"/>
      <c r="EJ33" s="238"/>
      <c r="EK33" s="238"/>
      <c r="EL33" s="238"/>
      <c r="EM33" s="238"/>
      <c r="EN33" s="238"/>
      <c r="EO33" s="238"/>
      <c r="EP33" s="238"/>
      <c r="EQ33" s="238"/>
      <c r="ER33" s="239"/>
      <c r="ES33" s="237"/>
      <c r="ET33" s="238"/>
      <c r="EU33" s="238"/>
      <c r="EV33" s="238"/>
      <c r="EW33" s="238"/>
      <c r="EX33" s="238"/>
      <c r="EY33" s="238"/>
      <c r="EZ33" s="238"/>
      <c r="FA33" s="238"/>
      <c r="FB33" s="238"/>
      <c r="FC33" s="238"/>
      <c r="FD33" s="238"/>
      <c r="FE33" s="240"/>
    </row>
    <row r="34" spans="1:161" ht="11.25" customHeight="1">
      <c r="A34" s="257" t="s">
        <v>56</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9"/>
      <c r="BX34" s="192" t="s">
        <v>57</v>
      </c>
      <c r="BY34" s="193"/>
      <c r="BZ34" s="193"/>
      <c r="CA34" s="193"/>
      <c r="CB34" s="193"/>
      <c r="CC34" s="193"/>
      <c r="CD34" s="193"/>
      <c r="CE34" s="235"/>
      <c r="CF34" s="236" t="s">
        <v>58</v>
      </c>
      <c r="CG34" s="193"/>
      <c r="CH34" s="193"/>
      <c r="CI34" s="193"/>
      <c r="CJ34" s="193"/>
      <c r="CK34" s="193"/>
      <c r="CL34" s="193"/>
      <c r="CM34" s="193"/>
      <c r="CN34" s="193"/>
      <c r="CO34" s="193"/>
      <c r="CP34" s="193"/>
      <c r="CQ34" s="193"/>
      <c r="CR34" s="235"/>
      <c r="CS34" s="236" t="s">
        <v>58</v>
      </c>
      <c r="CT34" s="193"/>
      <c r="CU34" s="193"/>
      <c r="CV34" s="193"/>
      <c r="CW34" s="193"/>
      <c r="CX34" s="193"/>
      <c r="CY34" s="193"/>
      <c r="CZ34" s="193"/>
      <c r="DA34" s="193"/>
      <c r="DB34" s="193"/>
      <c r="DC34" s="193"/>
      <c r="DD34" s="193"/>
      <c r="DE34" s="235"/>
      <c r="DF34" s="246">
        <f>DF35+DF37+DF36</f>
        <v>24346029</v>
      </c>
      <c r="DG34" s="247"/>
      <c r="DH34" s="247"/>
      <c r="DI34" s="247"/>
      <c r="DJ34" s="247"/>
      <c r="DK34" s="247"/>
      <c r="DL34" s="247"/>
      <c r="DM34" s="247"/>
      <c r="DN34" s="247"/>
      <c r="DO34" s="247"/>
      <c r="DP34" s="247"/>
      <c r="DQ34" s="247"/>
      <c r="DR34" s="248"/>
      <c r="DS34" s="246">
        <f>DS35+DS37+DS36</f>
        <v>23569058.000000004</v>
      </c>
      <c r="DT34" s="247"/>
      <c r="DU34" s="247"/>
      <c r="DV34" s="247"/>
      <c r="DW34" s="247"/>
      <c r="DX34" s="247"/>
      <c r="DY34" s="247"/>
      <c r="DZ34" s="247"/>
      <c r="EA34" s="247"/>
      <c r="EB34" s="247"/>
      <c r="EC34" s="247"/>
      <c r="ED34" s="247"/>
      <c r="EE34" s="248"/>
      <c r="EF34" s="246">
        <f>EF35+EF37+EF36</f>
        <v>23292255.99861283</v>
      </c>
      <c r="EG34" s="247"/>
      <c r="EH34" s="247"/>
      <c r="EI34" s="247"/>
      <c r="EJ34" s="247"/>
      <c r="EK34" s="247"/>
      <c r="EL34" s="247"/>
      <c r="EM34" s="247"/>
      <c r="EN34" s="247"/>
      <c r="EO34" s="247"/>
      <c r="EP34" s="247"/>
      <c r="EQ34" s="247"/>
      <c r="ER34" s="248"/>
      <c r="ES34" s="237"/>
      <c r="ET34" s="238"/>
      <c r="EU34" s="238"/>
      <c r="EV34" s="238"/>
      <c r="EW34" s="238"/>
      <c r="EX34" s="238"/>
      <c r="EY34" s="238"/>
      <c r="EZ34" s="238"/>
      <c r="FA34" s="238"/>
      <c r="FB34" s="238"/>
      <c r="FC34" s="238"/>
      <c r="FD34" s="238"/>
      <c r="FE34" s="240"/>
    </row>
    <row r="35" spans="1:161" ht="34.5" customHeight="1" thickBot="1">
      <c r="A35" s="260" t="s">
        <v>59</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1"/>
      <c r="BX35" s="202" t="s">
        <v>60</v>
      </c>
      <c r="BY35" s="203"/>
      <c r="BZ35" s="203"/>
      <c r="CA35" s="203"/>
      <c r="CB35" s="203"/>
      <c r="CC35" s="203"/>
      <c r="CD35" s="203"/>
      <c r="CE35" s="262"/>
      <c r="CF35" s="263" t="s">
        <v>58</v>
      </c>
      <c r="CG35" s="203"/>
      <c r="CH35" s="203"/>
      <c r="CI35" s="203"/>
      <c r="CJ35" s="203"/>
      <c r="CK35" s="203"/>
      <c r="CL35" s="203"/>
      <c r="CM35" s="203"/>
      <c r="CN35" s="203"/>
      <c r="CO35" s="203"/>
      <c r="CP35" s="203"/>
      <c r="CQ35" s="203"/>
      <c r="CR35" s="262"/>
      <c r="CS35" s="263" t="s">
        <v>58</v>
      </c>
      <c r="CT35" s="203"/>
      <c r="CU35" s="203"/>
      <c r="CV35" s="203"/>
      <c r="CW35" s="203"/>
      <c r="CX35" s="203"/>
      <c r="CY35" s="203"/>
      <c r="CZ35" s="203"/>
      <c r="DA35" s="203"/>
      <c r="DB35" s="203"/>
      <c r="DC35" s="203"/>
      <c r="DD35" s="203"/>
      <c r="DE35" s="262"/>
      <c r="DF35" s="264">
        <f>'Доходы 130'!AC26</f>
        <v>21916469</v>
      </c>
      <c r="DG35" s="265"/>
      <c r="DH35" s="265"/>
      <c r="DI35" s="265"/>
      <c r="DJ35" s="265"/>
      <c r="DK35" s="265"/>
      <c r="DL35" s="265"/>
      <c r="DM35" s="265"/>
      <c r="DN35" s="265"/>
      <c r="DO35" s="265"/>
      <c r="DP35" s="265"/>
      <c r="DQ35" s="265"/>
      <c r="DR35" s="266"/>
      <c r="DS35" s="267">
        <f>'Доходы 130'!AK26</f>
        <v>21689498.000000004</v>
      </c>
      <c r="DT35" s="268"/>
      <c r="DU35" s="268"/>
      <c r="DV35" s="268"/>
      <c r="DW35" s="268"/>
      <c r="DX35" s="268"/>
      <c r="DY35" s="268"/>
      <c r="DZ35" s="268"/>
      <c r="EA35" s="268"/>
      <c r="EB35" s="268"/>
      <c r="EC35" s="268"/>
      <c r="ED35" s="268"/>
      <c r="EE35" s="269"/>
      <c r="EF35" s="267">
        <f>'Доходы 130'!AS26</f>
        <v>21412695.99861283</v>
      </c>
      <c r="EG35" s="268"/>
      <c r="EH35" s="268"/>
      <c r="EI35" s="268"/>
      <c r="EJ35" s="268"/>
      <c r="EK35" s="268"/>
      <c r="EL35" s="268"/>
      <c r="EM35" s="268"/>
      <c r="EN35" s="268"/>
      <c r="EO35" s="268"/>
      <c r="EP35" s="268"/>
      <c r="EQ35" s="268"/>
      <c r="ER35" s="269"/>
      <c r="ES35" s="270"/>
      <c r="ET35" s="271"/>
      <c r="EU35" s="271"/>
      <c r="EV35" s="271"/>
      <c r="EW35" s="271"/>
      <c r="EX35" s="271"/>
      <c r="EY35" s="271"/>
      <c r="EZ35" s="271"/>
      <c r="FA35" s="271"/>
      <c r="FB35" s="271"/>
      <c r="FC35" s="271"/>
      <c r="FD35" s="271"/>
      <c r="FE35" s="272"/>
    </row>
    <row r="36" spans="1:161" ht="22.5" customHeight="1">
      <c r="A36" s="273" t="s">
        <v>327</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5"/>
      <c r="BX36" s="276" t="s">
        <v>328</v>
      </c>
      <c r="BY36" s="182"/>
      <c r="BZ36" s="182"/>
      <c r="CA36" s="182"/>
      <c r="CB36" s="182"/>
      <c r="CC36" s="182"/>
      <c r="CD36" s="182"/>
      <c r="CE36" s="277"/>
      <c r="CF36" s="278" t="s">
        <v>58</v>
      </c>
      <c r="CG36" s="182"/>
      <c r="CH36" s="182"/>
      <c r="CI36" s="182"/>
      <c r="CJ36" s="182"/>
      <c r="CK36" s="182"/>
      <c r="CL36" s="182"/>
      <c r="CM36" s="182"/>
      <c r="CN36" s="182"/>
      <c r="CO36" s="182"/>
      <c r="CP36" s="182"/>
      <c r="CQ36" s="182"/>
      <c r="CR36" s="277"/>
      <c r="CS36" s="278"/>
      <c r="CT36" s="182"/>
      <c r="CU36" s="182"/>
      <c r="CV36" s="182"/>
      <c r="CW36" s="182"/>
      <c r="CX36" s="182"/>
      <c r="CY36" s="182"/>
      <c r="CZ36" s="182"/>
      <c r="DA36" s="182"/>
      <c r="DB36" s="182"/>
      <c r="DC36" s="182"/>
      <c r="DD36" s="182"/>
      <c r="DE36" s="277"/>
      <c r="DF36" s="279">
        <f>'Доходы 130'!AC31</f>
        <v>1879560</v>
      </c>
      <c r="DG36" s="280"/>
      <c r="DH36" s="280"/>
      <c r="DI36" s="280"/>
      <c r="DJ36" s="280"/>
      <c r="DK36" s="280"/>
      <c r="DL36" s="280"/>
      <c r="DM36" s="280"/>
      <c r="DN36" s="280"/>
      <c r="DO36" s="280"/>
      <c r="DP36" s="280"/>
      <c r="DQ36" s="280"/>
      <c r="DR36" s="281"/>
      <c r="DS36" s="279">
        <f>'Доходы 130'!AK31</f>
        <v>1879560</v>
      </c>
      <c r="DT36" s="280"/>
      <c r="DU36" s="280"/>
      <c r="DV36" s="280"/>
      <c r="DW36" s="280"/>
      <c r="DX36" s="280"/>
      <c r="DY36" s="280"/>
      <c r="DZ36" s="280"/>
      <c r="EA36" s="280"/>
      <c r="EB36" s="280"/>
      <c r="EC36" s="280"/>
      <c r="ED36" s="280"/>
      <c r="EE36" s="281"/>
      <c r="EF36" s="279">
        <f>'Доходы 130'!AS31</f>
        <v>1879560</v>
      </c>
      <c r="EG36" s="280"/>
      <c r="EH36" s="280"/>
      <c r="EI36" s="280"/>
      <c r="EJ36" s="280"/>
      <c r="EK36" s="280"/>
      <c r="EL36" s="280"/>
      <c r="EM36" s="280"/>
      <c r="EN36" s="280"/>
      <c r="EO36" s="280"/>
      <c r="EP36" s="280"/>
      <c r="EQ36" s="280"/>
      <c r="ER36" s="281"/>
      <c r="ES36" s="282"/>
      <c r="ET36" s="283"/>
      <c r="EU36" s="283"/>
      <c r="EV36" s="283"/>
      <c r="EW36" s="283"/>
      <c r="EX36" s="283"/>
      <c r="EY36" s="283"/>
      <c r="EZ36" s="283"/>
      <c r="FA36" s="283"/>
      <c r="FB36" s="283"/>
      <c r="FC36" s="283"/>
      <c r="FD36" s="283"/>
      <c r="FE36" s="284"/>
    </row>
    <row r="37" spans="1:161" ht="10.5" customHeight="1">
      <c r="A37" s="273" t="s">
        <v>450</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5"/>
      <c r="BX37" s="192" t="s">
        <v>451</v>
      </c>
      <c r="BY37" s="193"/>
      <c r="BZ37" s="193"/>
      <c r="CA37" s="193"/>
      <c r="CB37" s="193"/>
      <c r="CC37" s="193"/>
      <c r="CD37" s="193"/>
      <c r="CE37" s="235"/>
      <c r="CF37" s="236" t="s">
        <v>58</v>
      </c>
      <c r="CG37" s="193"/>
      <c r="CH37" s="193"/>
      <c r="CI37" s="193"/>
      <c r="CJ37" s="193"/>
      <c r="CK37" s="193"/>
      <c r="CL37" s="193"/>
      <c r="CM37" s="193"/>
      <c r="CN37" s="193"/>
      <c r="CO37" s="193"/>
      <c r="CP37" s="193"/>
      <c r="CQ37" s="193"/>
      <c r="CR37" s="235"/>
      <c r="CS37" s="236"/>
      <c r="CT37" s="193"/>
      <c r="CU37" s="193"/>
      <c r="CV37" s="193"/>
      <c r="CW37" s="193"/>
      <c r="CX37" s="193"/>
      <c r="CY37" s="193"/>
      <c r="CZ37" s="193"/>
      <c r="DA37" s="193"/>
      <c r="DB37" s="193"/>
      <c r="DC37" s="193"/>
      <c r="DD37" s="193"/>
      <c r="DE37" s="235"/>
      <c r="DF37" s="251">
        <f>'Доходы 130'!AC27</f>
        <v>550000</v>
      </c>
      <c r="DG37" s="252"/>
      <c r="DH37" s="252"/>
      <c r="DI37" s="252"/>
      <c r="DJ37" s="252"/>
      <c r="DK37" s="252"/>
      <c r="DL37" s="252"/>
      <c r="DM37" s="252"/>
      <c r="DN37" s="252"/>
      <c r="DO37" s="252"/>
      <c r="DP37" s="252"/>
      <c r="DQ37" s="252"/>
      <c r="DR37" s="253"/>
      <c r="DS37" s="237"/>
      <c r="DT37" s="238"/>
      <c r="DU37" s="238"/>
      <c r="DV37" s="238"/>
      <c r="DW37" s="238"/>
      <c r="DX37" s="238"/>
      <c r="DY37" s="238"/>
      <c r="DZ37" s="238"/>
      <c r="EA37" s="238"/>
      <c r="EB37" s="238"/>
      <c r="EC37" s="238"/>
      <c r="ED37" s="238"/>
      <c r="EE37" s="239"/>
      <c r="EF37" s="237"/>
      <c r="EG37" s="238"/>
      <c r="EH37" s="238"/>
      <c r="EI37" s="238"/>
      <c r="EJ37" s="238"/>
      <c r="EK37" s="238"/>
      <c r="EL37" s="238"/>
      <c r="EM37" s="238"/>
      <c r="EN37" s="238"/>
      <c r="EO37" s="238"/>
      <c r="EP37" s="238"/>
      <c r="EQ37" s="238"/>
      <c r="ER37" s="239"/>
      <c r="ES37" s="237"/>
      <c r="ET37" s="238"/>
      <c r="EU37" s="238"/>
      <c r="EV37" s="238"/>
      <c r="EW37" s="238"/>
      <c r="EX37" s="238"/>
      <c r="EY37" s="238"/>
      <c r="EZ37" s="238"/>
      <c r="FA37" s="238"/>
      <c r="FB37" s="238"/>
      <c r="FC37" s="238"/>
      <c r="FD37" s="238"/>
      <c r="FE37" s="240"/>
    </row>
    <row r="38" spans="1:161" ht="10.5" customHeight="1">
      <c r="A38" s="257" t="s">
        <v>61</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9"/>
      <c r="BX38" s="192" t="s">
        <v>62</v>
      </c>
      <c r="BY38" s="193"/>
      <c r="BZ38" s="193"/>
      <c r="CA38" s="193"/>
      <c r="CB38" s="193"/>
      <c r="CC38" s="193"/>
      <c r="CD38" s="193"/>
      <c r="CE38" s="235"/>
      <c r="CF38" s="236" t="s">
        <v>63</v>
      </c>
      <c r="CG38" s="193"/>
      <c r="CH38" s="193"/>
      <c r="CI38" s="193"/>
      <c r="CJ38" s="193"/>
      <c r="CK38" s="193"/>
      <c r="CL38" s="193"/>
      <c r="CM38" s="193"/>
      <c r="CN38" s="193"/>
      <c r="CO38" s="193"/>
      <c r="CP38" s="193"/>
      <c r="CQ38" s="193"/>
      <c r="CR38" s="235"/>
      <c r="CS38" s="236"/>
      <c r="CT38" s="193"/>
      <c r="CU38" s="193"/>
      <c r="CV38" s="193"/>
      <c r="CW38" s="193"/>
      <c r="CX38" s="193"/>
      <c r="CY38" s="193"/>
      <c r="CZ38" s="193"/>
      <c r="DA38" s="193"/>
      <c r="DB38" s="193"/>
      <c r="DC38" s="193"/>
      <c r="DD38" s="193"/>
      <c r="DE38" s="235"/>
      <c r="DF38" s="237"/>
      <c r="DG38" s="238"/>
      <c r="DH38" s="238"/>
      <c r="DI38" s="238"/>
      <c r="DJ38" s="238"/>
      <c r="DK38" s="238"/>
      <c r="DL38" s="238"/>
      <c r="DM38" s="238"/>
      <c r="DN38" s="238"/>
      <c r="DO38" s="238"/>
      <c r="DP38" s="238"/>
      <c r="DQ38" s="238"/>
      <c r="DR38" s="239"/>
      <c r="DS38" s="237"/>
      <c r="DT38" s="238"/>
      <c r="DU38" s="238"/>
      <c r="DV38" s="238"/>
      <c r="DW38" s="238"/>
      <c r="DX38" s="238"/>
      <c r="DY38" s="238"/>
      <c r="DZ38" s="238"/>
      <c r="EA38" s="238"/>
      <c r="EB38" s="238"/>
      <c r="EC38" s="238"/>
      <c r="ED38" s="238"/>
      <c r="EE38" s="239"/>
      <c r="EF38" s="237"/>
      <c r="EG38" s="238"/>
      <c r="EH38" s="238"/>
      <c r="EI38" s="238"/>
      <c r="EJ38" s="238"/>
      <c r="EK38" s="238"/>
      <c r="EL38" s="238"/>
      <c r="EM38" s="238"/>
      <c r="EN38" s="238"/>
      <c r="EO38" s="238"/>
      <c r="EP38" s="238"/>
      <c r="EQ38" s="238"/>
      <c r="ER38" s="239"/>
      <c r="ES38" s="237"/>
      <c r="ET38" s="238"/>
      <c r="EU38" s="238"/>
      <c r="EV38" s="238"/>
      <c r="EW38" s="238"/>
      <c r="EX38" s="238"/>
      <c r="EY38" s="238"/>
      <c r="EZ38" s="238"/>
      <c r="FA38" s="238"/>
      <c r="FB38" s="238"/>
      <c r="FC38" s="238"/>
      <c r="FD38" s="238"/>
      <c r="FE38" s="240"/>
    </row>
    <row r="39" spans="1:161" ht="10.5" customHeight="1">
      <c r="A39" s="254" t="s">
        <v>54</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85" t="s">
        <v>64</v>
      </c>
      <c r="BY39" s="286"/>
      <c r="BZ39" s="286"/>
      <c r="CA39" s="286"/>
      <c r="CB39" s="286"/>
      <c r="CC39" s="286"/>
      <c r="CD39" s="286"/>
      <c r="CE39" s="287"/>
      <c r="CF39" s="288" t="s">
        <v>63</v>
      </c>
      <c r="CG39" s="286"/>
      <c r="CH39" s="286"/>
      <c r="CI39" s="286"/>
      <c r="CJ39" s="286"/>
      <c r="CK39" s="286"/>
      <c r="CL39" s="286"/>
      <c r="CM39" s="286"/>
      <c r="CN39" s="286"/>
      <c r="CO39" s="286"/>
      <c r="CP39" s="286"/>
      <c r="CQ39" s="286"/>
      <c r="CR39" s="287"/>
      <c r="CS39" s="288"/>
      <c r="CT39" s="286"/>
      <c r="CU39" s="286"/>
      <c r="CV39" s="286"/>
      <c r="CW39" s="286"/>
      <c r="CX39" s="286"/>
      <c r="CY39" s="286"/>
      <c r="CZ39" s="286"/>
      <c r="DA39" s="286"/>
      <c r="DB39" s="286"/>
      <c r="DC39" s="286"/>
      <c r="DD39" s="286"/>
      <c r="DE39" s="287"/>
      <c r="DF39" s="289"/>
      <c r="DG39" s="290"/>
      <c r="DH39" s="290"/>
      <c r="DI39" s="290"/>
      <c r="DJ39" s="290"/>
      <c r="DK39" s="290"/>
      <c r="DL39" s="290"/>
      <c r="DM39" s="290"/>
      <c r="DN39" s="290"/>
      <c r="DO39" s="290"/>
      <c r="DP39" s="290"/>
      <c r="DQ39" s="290"/>
      <c r="DR39" s="291"/>
      <c r="DS39" s="289"/>
      <c r="DT39" s="290"/>
      <c r="DU39" s="290"/>
      <c r="DV39" s="290"/>
      <c r="DW39" s="290"/>
      <c r="DX39" s="290"/>
      <c r="DY39" s="290"/>
      <c r="DZ39" s="290"/>
      <c r="EA39" s="290"/>
      <c r="EB39" s="290"/>
      <c r="EC39" s="290"/>
      <c r="ED39" s="290"/>
      <c r="EE39" s="291"/>
      <c r="EF39" s="289"/>
      <c r="EG39" s="290"/>
      <c r="EH39" s="290"/>
      <c r="EI39" s="290"/>
      <c r="EJ39" s="290"/>
      <c r="EK39" s="290"/>
      <c r="EL39" s="290"/>
      <c r="EM39" s="290"/>
      <c r="EN39" s="290"/>
      <c r="EO39" s="290"/>
      <c r="EP39" s="290"/>
      <c r="EQ39" s="290"/>
      <c r="ER39" s="291"/>
      <c r="ES39" s="289"/>
      <c r="ET39" s="290"/>
      <c r="EU39" s="290"/>
      <c r="EV39" s="290"/>
      <c r="EW39" s="290"/>
      <c r="EX39" s="290"/>
      <c r="EY39" s="290"/>
      <c r="EZ39" s="290"/>
      <c r="FA39" s="290"/>
      <c r="FB39" s="290"/>
      <c r="FC39" s="290"/>
      <c r="FD39" s="290"/>
      <c r="FE39" s="293"/>
    </row>
    <row r="40" spans="1:161" ht="10.5" customHeight="1">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6"/>
      <c r="BX40" s="276"/>
      <c r="BY40" s="182"/>
      <c r="BZ40" s="182"/>
      <c r="CA40" s="182"/>
      <c r="CB40" s="182"/>
      <c r="CC40" s="182"/>
      <c r="CD40" s="182"/>
      <c r="CE40" s="277"/>
      <c r="CF40" s="278"/>
      <c r="CG40" s="182"/>
      <c r="CH40" s="182"/>
      <c r="CI40" s="182"/>
      <c r="CJ40" s="182"/>
      <c r="CK40" s="182"/>
      <c r="CL40" s="182"/>
      <c r="CM40" s="182"/>
      <c r="CN40" s="182"/>
      <c r="CO40" s="182"/>
      <c r="CP40" s="182"/>
      <c r="CQ40" s="182"/>
      <c r="CR40" s="277"/>
      <c r="CS40" s="278"/>
      <c r="CT40" s="182"/>
      <c r="CU40" s="182"/>
      <c r="CV40" s="182"/>
      <c r="CW40" s="182"/>
      <c r="CX40" s="182"/>
      <c r="CY40" s="182"/>
      <c r="CZ40" s="182"/>
      <c r="DA40" s="182"/>
      <c r="DB40" s="182"/>
      <c r="DC40" s="182"/>
      <c r="DD40" s="182"/>
      <c r="DE40" s="277"/>
      <c r="DF40" s="282"/>
      <c r="DG40" s="283"/>
      <c r="DH40" s="283"/>
      <c r="DI40" s="283"/>
      <c r="DJ40" s="283"/>
      <c r="DK40" s="283"/>
      <c r="DL40" s="283"/>
      <c r="DM40" s="283"/>
      <c r="DN40" s="283"/>
      <c r="DO40" s="283"/>
      <c r="DP40" s="283"/>
      <c r="DQ40" s="283"/>
      <c r="DR40" s="292"/>
      <c r="DS40" s="282"/>
      <c r="DT40" s="283"/>
      <c r="DU40" s="283"/>
      <c r="DV40" s="283"/>
      <c r="DW40" s="283"/>
      <c r="DX40" s="283"/>
      <c r="DY40" s="283"/>
      <c r="DZ40" s="283"/>
      <c r="EA40" s="283"/>
      <c r="EB40" s="283"/>
      <c r="EC40" s="283"/>
      <c r="ED40" s="283"/>
      <c r="EE40" s="292"/>
      <c r="EF40" s="282"/>
      <c r="EG40" s="283"/>
      <c r="EH40" s="283"/>
      <c r="EI40" s="283"/>
      <c r="EJ40" s="283"/>
      <c r="EK40" s="283"/>
      <c r="EL40" s="283"/>
      <c r="EM40" s="283"/>
      <c r="EN40" s="283"/>
      <c r="EO40" s="283"/>
      <c r="EP40" s="283"/>
      <c r="EQ40" s="283"/>
      <c r="ER40" s="292"/>
      <c r="ES40" s="282"/>
      <c r="ET40" s="283"/>
      <c r="EU40" s="283"/>
      <c r="EV40" s="283"/>
      <c r="EW40" s="283"/>
      <c r="EX40" s="283"/>
      <c r="EY40" s="283"/>
      <c r="EZ40" s="283"/>
      <c r="FA40" s="283"/>
      <c r="FB40" s="283"/>
      <c r="FC40" s="283"/>
      <c r="FD40" s="283"/>
      <c r="FE40" s="284"/>
    </row>
    <row r="41" spans="1:161" ht="10.5" customHeight="1">
      <c r="A41" s="257" t="s">
        <v>65</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9"/>
      <c r="BX41" s="192" t="s">
        <v>66</v>
      </c>
      <c r="BY41" s="193"/>
      <c r="BZ41" s="193"/>
      <c r="CA41" s="193"/>
      <c r="CB41" s="193"/>
      <c r="CC41" s="193"/>
      <c r="CD41" s="193"/>
      <c r="CE41" s="235"/>
      <c r="CF41" s="236" t="s">
        <v>67</v>
      </c>
      <c r="CG41" s="193"/>
      <c r="CH41" s="193"/>
      <c r="CI41" s="193"/>
      <c r="CJ41" s="193"/>
      <c r="CK41" s="193"/>
      <c r="CL41" s="193"/>
      <c r="CM41" s="193"/>
      <c r="CN41" s="193"/>
      <c r="CO41" s="193"/>
      <c r="CP41" s="193"/>
      <c r="CQ41" s="193"/>
      <c r="CR41" s="235"/>
      <c r="CS41" s="236"/>
      <c r="CT41" s="193"/>
      <c r="CU41" s="193"/>
      <c r="CV41" s="193"/>
      <c r="CW41" s="193"/>
      <c r="CX41" s="193"/>
      <c r="CY41" s="193"/>
      <c r="CZ41" s="193"/>
      <c r="DA41" s="193"/>
      <c r="DB41" s="193"/>
      <c r="DC41" s="193"/>
      <c r="DD41" s="193"/>
      <c r="DE41" s="235"/>
      <c r="DF41" s="246">
        <f>DF42+DF45</f>
        <v>677365.16</v>
      </c>
      <c r="DG41" s="247"/>
      <c r="DH41" s="247"/>
      <c r="DI41" s="247"/>
      <c r="DJ41" s="247"/>
      <c r="DK41" s="247"/>
      <c r="DL41" s="247"/>
      <c r="DM41" s="247"/>
      <c r="DN41" s="247"/>
      <c r="DO41" s="247"/>
      <c r="DP41" s="247"/>
      <c r="DQ41" s="247"/>
      <c r="DR41" s="248"/>
      <c r="DS41" s="237"/>
      <c r="DT41" s="238"/>
      <c r="DU41" s="238"/>
      <c r="DV41" s="238"/>
      <c r="DW41" s="238"/>
      <c r="DX41" s="238"/>
      <c r="DY41" s="238"/>
      <c r="DZ41" s="238"/>
      <c r="EA41" s="238"/>
      <c r="EB41" s="238"/>
      <c r="EC41" s="238"/>
      <c r="ED41" s="238"/>
      <c r="EE41" s="239"/>
      <c r="EF41" s="237"/>
      <c r="EG41" s="238"/>
      <c r="EH41" s="238"/>
      <c r="EI41" s="238"/>
      <c r="EJ41" s="238"/>
      <c r="EK41" s="238"/>
      <c r="EL41" s="238"/>
      <c r="EM41" s="238"/>
      <c r="EN41" s="238"/>
      <c r="EO41" s="238"/>
      <c r="EP41" s="238"/>
      <c r="EQ41" s="238"/>
      <c r="ER41" s="239"/>
      <c r="ES41" s="237"/>
      <c r="ET41" s="238"/>
      <c r="EU41" s="238"/>
      <c r="EV41" s="238"/>
      <c r="EW41" s="238"/>
      <c r="EX41" s="238"/>
      <c r="EY41" s="238"/>
      <c r="EZ41" s="238"/>
      <c r="FA41" s="238"/>
      <c r="FB41" s="238"/>
      <c r="FC41" s="238"/>
      <c r="FD41" s="238"/>
      <c r="FE41" s="240"/>
    </row>
    <row r="42" spans="1:161" ht="10.5" customHeight="1">
      <c r="A42" s="294" t="s">
        <v>54</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85" t="s">
        <v>452</v>
      </c>
      <c r="BY42" s="286"/>
      <c r="BZ42" s="286"/>
      <c r="CA42" s="286"/>
      <c r="CB42" s="286"/>
      <c r="CC42" s="286"/>
      <c r="CD42" s="286"/>
      <c r="CE42" s="287"/>
      <c r="CF42" s="288" t="s">
        <v>67</v>
      </c>
      <c r="CG42" s="286"/>
      <c r="CH42" s="286"/>
      <c r="CI42" s="286"/>
      <c r="CJ42" s="286"/>
      <c r="CK42" s="286"/>
      <c r="CL42" s="286"/>
      <c r="CM42" s="286"/>
      <c r="CN42" s="286"/>
      <c r="CO42" s="286"/>
      <c r="CP42" s="286"/>
      <c r="CQ42" s="286"/>
      <c r="CR42" s="287"/>
      <c r="CS42" s="288"/>
      <c r="CT42" s="286"/>
      <c r="CU42" s="286"/>
      <c r="CV42" s="286"/>
      <c r="CW42" s="286"/>
      <c r="CX42" s="286"/>
      <c r="CY42" s="286"/>
      <c r="CZ42" s="286"/>
      <c r="DA42" s="286"/>
      <c r="DB42" s="286"/>
      <c r="DC42" s="286"/>
      <c r="DD42" s="286"/>
      <c r="DE42" s="287"/>
      <c r="DF42" s="295">
        <f>'иные цели'!AC20</f>
        <v>677365.16</v>
      </c>
      <c r="DG42" s="296"/>
      <c r="DH42" s="296"/>
      <c r="DI42" s="296"/>
      <c r="DJ42" s="296"/>
      <c r="DK42" s="296"/>
      <c r="DL42" s="296"/>
      <c r="DM42" s="296"/>
      <c r="DN42" s="296"/>
      <c r="DO42" s="296"/>
      <c r="DP42" s="296"/>
      <c r="DQ42" s="296"/>
      <c r="DR42" s="297"/>
      <c r="DS42" s="289"/>
      <c r="DT42" s="290"/>
      <c r="DU42" s="290"/>
      <c r="DV42" s="290"/>
      <c r="DW42" s="290"/>
      <c r="DX42" s="290"/>
      <c r="DY42" s="290"/>
      <c r="DZ42" s="290"/>
      <c r="EA42" s="290"/>
      <c r="EB42" s="290"/>
      <c r="EC42" s="290"/>
      <c r="ED42" s="290"/>
      <c r="EE42" s="291"/>
      <c r="EF42" s="289"/>
      <c r="EG42" s="290"/>
      <c r="EH42" s="290"/>
      <c r="EI42" s="290"/>
      <c r="EJ42" s="290"/>
      <c r="EK42" s="290"/>
      <c r="EL42" s="290"/>
      <c r="EM42" s="290"/>
      <c r="EN42" s="290"/>
      <c r="EO42" s="290"/>
      <c r="EP42" s="290"/>
      <c r="EQ42" s="290"/>
      <c r="ER42" s="291"/>
      <c r="ES42" s="289"/>
      <c r="ET42" s="290"/>
      <c r="EU42" s="290"/>
      <c r="EV42" s="290"/>
      <c r="EW42" s="290"/>
      <c r="EX42" s="290"/>
      <c r="EY42" s="290"/>
      <c r="EZ42" s="290"/>
      <c r="FA42" s="290"/>
      <c r="FB42" s="290"/>
      <c r="FC42" s="290"/>
      <c r="FD42" s="290"/>
      <c r="FE42" s="293"/>
    </row>
    <row r="43" spans="1:161" ht="10.5" customHeight="1">
      <c r="A43" s="274" t="s">
        <v>71</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5"/>
      <c r="BX43" s="276"/>
      <c r="BY43" s="182"/>
      <c r="BZ43" s="182"/>
      <c r="CA43" s="182"/>
      <c r="CB43" s="182"/>
      <c r="CC43" s="182"/>
      <c r="CD43" s="182"/>
      <c r="CE43" s="277"/>
      <c r="CF43" s="278"/>
      <c r="CG43" s="182"/>
      <c r="CH43" s="182"/>
      <c r="CI43" s="182"/>
      <c r="CJ43" s="182"/>
      <c r="CK43" s="182"/>
      <c r="CL43" s="182"/>
      <c r="CM43" s="182"/>
      <c r="CN43" s="182"/>
      <c r="CO43" s="182"/>
      <c r="CP43" s="182"/>
      <c r="CQ43" s="182"/>
      <c r="CR43" s="277"/>
      <c r="CS43" s="278"/>
      <c r="CT43" s="182"/>
      <c r="CU43" s="182"/>
      <c r="CV43" s="182"/>
      <c r="CW43" s="182"/>
      <c r="CX43" s="182"/>
      <c r="CY43" s="182"/>
      <c r="CZ43" s="182"/>
      <c r="DA43" s="182"/>
      <c r="DB43" s="182"/>
      <c r="DC43" s="182"/>
      <c r="DD43" s="182"/>
      <c r="DE43" s="277"/>
      <c r="DF43" s="279"/>
      <c r="DG43" s="280"/>
      <c r="DH43" s="280"/>
      <c r="DI43" s="280"/>
      <c r="DJ43" s="280"/>
      <c r="DK43" s="280"/>
      <c r="DL43" s="280"/>
      <c r="DM43" s="280"/>
      <c r="DN43" s="280"/>
      <c r="DO43" s="280"/>
      <c r="DP43" s="280"/>
      <c r="DQ43" s="280"/>
      <c r="DR43" s="281"/>
      <c r="DS43" s="282"/>
      <c r="DT43" s="283"/>
      <c r="DU43" s="283"/>
      <c r="DV43" s="283"/>
      <c r="DW43" s="283"/>
      <c r="DX43" s="283"/>
      <c r="DY43" s="283"/>
      <c r="DZ43" s="283"/>
      <c r="EA43" s="283"/>
      <c r="EB43" s="283"/>
      <c r="EC43" s="283"/>
      <c r="ED43" s="283"/>
      <c r="EE43" s="292"/>
      <c r="EF43" s="282"/>
      <c r="EG43" s="283"/>
      <c r="EH43" s="283"/>
      <c r="EI43" s="283"/>
      <c r="EJ43" s="283"/>
      <c r="EK43" s="283"/>
      <c r="EL43" s="283"/>
      <c r="EM43" s="283"/>
      <c r="EN43" s="283"/>
      <c r="EO43" s="283"/>
      <c r="EP43" s="283"/>
      <c r="EQ43" s="283"/>
      <c r="ER43" s="292"/>
      <c r="ES43" s="282"/>
      <c r="ET43" s="283"/>
      <c r="EU43" s="283"/>
      <c r="EV43" s="283"/>
      <c r="EW43" s="283"/>
      <c r="EX43" s="283"/>
      <c r="EY43" s="283"/>
      <c r="EZ43" s="283"/>
      <c r="FA43" s="283"/>
      <c r="FB43" s="283"/>
      <c r="FC43" s="283"/>
      <c r="FD43" s="283"/>
      <c r="FE43" s="284"/>
    </row>
    <row r="44" spans="1:161" ht="10.5" customHeight="1">
      <c r="A44" s="273" t="s">
        <v>73</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5"/>
      <c r="BX44" s="192" t="s">
        <v>453</v>
      </c>
      <c r="BY44" s="193"/>
      <c r="BZ44" s="193"/>
      <c r="CA44" s="193"/>
      <c r="CB44" s="193"/>
      <c r="CC44" s="193"/>
      <c r="CD44" s="193"/>
      <c r="CE44" s="235"/>
      <c r="CF44" s="236" t="s">
        <v>67</v>
      </c>
      <c r="CG44" s="193"/>
      <c r="CH44" s="193"/>
      <c r="CI44" s="193"/>
      <c r="CJ44" s="193"/>
      <c r="CK44" s="193"/>
      <c r="CL44" s="193"/>
      <c r="CM44" s="193"/>
      <c r="CN44" s="193"/>
      <c r="CO44" s="193"/>
      <c r="CP44" s="193"/>
      <c r="CQ44" s="193"/>
      <c r="CR44" s="235"/>
      <c r="CS44" s="236"/>
      <c r="CT44" s="193"/>
      <c r="CU44" s="193"/>
      <c r="CV44" s="193"/>
      <c r="CW44" s="193"/>
      <c r="CX44" s="193"/>
      <c r="CY44" s="193"/>
      <c r="CZ44" s="193"/>
      <c r="DA44" s="193"/>
      <c r="DB44" s="193"/>
      <c r="DC44" s="193"/>
      <c r="DD44" s="193"/>
      <c r="DE44" s="235"/>
      <c r="DF44" s="237"/>
      <c r="DG44" s="238"/>
      <c r="DH44" s="238"/>
      <c r="DI44" s="238"/>
      <c r="DJ44" s="238"/>
      <c r="DK44" s="238"/>
      <c r="DL44" s="238"/>
      <c r="DM44" s="238"/>
      <c r="DN44" s="238"/>
      <c r="DO44" s="238"/>
      <c r="DP44" s="238"/>
      <c r="DQ44" s="238"/>
      <c r="DR44" s="239"/>
      <c r="DS44" s="237"/>
      <c r="DT44" s="238"/>
      <c r="DU44" s="238"/>
      <c r="DV44" s="238"/>
      <c r="DW44" s="238"/>
      <c r="DX44" s="238"/>
      <c r="DY44" s="238"/>
      <c r="DZ44" s="238"/>
      <c r="EA44" s="238"/>
      <c r="EB44" s="238"/>
      <c r="EC44" s="238"/>
      <c r="ED44" s="238"/>
      <c r="EE44" s="239"/>
      <c r="EF44" s="237"/>
      <c r="EG44" s="238"/>
      <c r="EH44" s="238"/>
      <c r="EI44" s="238"/>
      <c r="EJ44" s="238"/>
      <c r="EK44" s="238"/>
      <c r="EL44" s="238"/>
      <c r="EM44" s="238"/>
      <c r="EN44" s="238"/>
      <c r="EO44" s="238"/>
      <c r="EP44" s="238"/>
      <c r="EQ44" s="238"/>
      <c r="ER44" s="239"/>
      <c r="ES44" s="237"/>
      <c r="ET44" s="238"/>
      <c r="EU44" s="238"/>
      <c r="EV44" s="238"/>
      <c r="EW44" s="238"/>
      <c r="EX44" s="238"/>
      <c r="EY44" s="238"/>
      <c r="EZ44" s="238"/>
      <c r="FA44" s="238"/>
      <c r="FB44" s="238"/>
      <c r="FC44" s="238"/>
      <c r="FD44" s="238"/>
      <c r="FE44" s="240"/>
    </row>
    <row r="45" spans="1:161" ht="10.5" customHeight="1">
      <c r="A45" s="257" t="s">
        <v>454</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9"/>
      <c r="BX45" s="192" t="s">
        <v>455</v>
      </c>
      <c r="BY45" s="193"/>
      <c r="BZ45" s="193"/>
      <c r="CA45" s="193"/>
      <c r="CB45" s="193"/>
      <c r="CC45" s="193"/>
      <c r="CD45" s="193"/>
      <c r="CE45" s="235"/>
      <c r="CF45" s="236" t="s">
        <v>67</v>
      </c>
      <c r="CG45" s="193"/>
      <c r="CH45" s="193"/>
      <c r="CI45" s="193"/>
      <c r="CJ45" s="193"/>
      <c r="CK45" s="193"/>
      <c r="CL45" s="193"/>
      <c r="CM45" s="193"/>
      <c r="CN45" s="193"/>
      <c r="CO45" s="193"/>
      <c r="CP45" s="193"/>
      <c r="CQ45" s="193"/>
      <c r="CR45" s="235"/>
      <c r="CS45" s="236"/>
      <c r="CT45" s="193"/>
      <c r="CU45" s="193"/>
      <c r="CV45" s="193"/>
      <c r="CW45" s="193"/>
      <c r="CX45" s="193"/>
      <c r="CY45" s="193"/>
      <c r="CZ45" s="193"/>
      <c r="DA45" s="193"/>
      <c r="DB45" s="193"/>
      <c r="DC45" s="193"/>
      <c r="DD45" s="193"/>
      <c r="DE45" s="235"/>
      <c r="DF45" s="237"/>
      <c r="DG45" s="238"/>
      <c r="DH45" s="238"/>
      <c r="DI45" s="238"/>
      <c r="DJ45" s="238"/>
      <c r="DK45" s="238"/>
      <c r="DL45" s="238"/>
      <c r="DM45" s="238"/>
      <c r="DN45" s="238"/>
      <c r="DO45" s="238"/>
      <c r="DP45" s="238"/>
      <c r="DQ45" s="238"/>
      <c r="DR45" s="239"/>
      <c r="DS45" s="237"/>
      <c r="DT45" s="238"/>
      <c r="DU45" s="238"/>
      <c r="DV45" s="238"/>
      <c r="DW45" s="238"/>
      <c r="DX45" s="238"/>
      <c r="DY45" s="238"/>
      <c r="DZ45" s="238"/>
      <c r="EA45" s="238"/>
      <c r="EB45" s="238"/>
      <c r="EC45" s="238"/>
      <c r="ED45" s="238"/>
      <c r="EE45" s="239"/>
      <c r="EF45" s="237"/>
      <c r="EG45" s="238"/>
      <c r="EH45" s="238"/>
      <c r="EI45" s="238"/>
      <c r="EJ45" s="238"/>
      <c r="EK45" s="238"/>
      <c r="EL45" s="238"/>
      <c r="EM45" s="238"/>
      <c r="EN45" s="238"/>
      <c r="EO45" s="238"/>
      <c r="EP45" s="238"/>
      <c r="EQ45" s="238"/>
      <c r="ER45" s="239"/>
      <c r="ES45" s="237"/>
      <c r="ET45" s="238"/>
      <c r="EU45" s="238"/>
      <c r="EV45" s="238"/>
      <c r="EW45" s="238"/>
      <c r="EX45" s="238"/>
      <c r="EY45" s="238"/>
      <c r="EZ45" s="238"/>
      <c r="FA45" s="238"/>
      <c r="FB45" s="238"/>
      <c r="FC45" s="238"/>
      <c r="FD45" s="238"/>
      <c r="FE45" s="240"/>
    </row>
    <row r="46" spans="1:161" ht="10.5" customHeight="1">
      <c r="A46" s="257" t="s">
        <v>68</v>
      </c>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9"/>
      <c r="BX46" s="192" t="s">
        <v>69</v>
      </c>
      <c r="BY46" s="193"/>
      <c r="BZ46" s="193"/>
      <c r="CA46" s="193"/>
      <c r="CB46" s="193"/>
      <c r="CC46" s="193"/>
      <c r="CD46" s="193"/>
      <c r="CE46" s="235"/>
      <c r="CF46" s="236" t="s">
        <v>70</v>
      </c>
      <c r="CG46" s="193"/>
      <c r="CH46" s="193"/>
      <c r="CI46" s="193"/>
      <c r="CJ46" s="193"/>
      <c r="CK46" s="193"/>
      <c r="CL46" s="193"/>
      <c r="CM46" s="193"/>
      <c r="CN46" s="193"/>
      <c r="CO46" s="193"/>
      <c r="CP46" s="193"/>
      <c r="CQ46" s="193"/>
      <c r="CR46" s="235"/>
      <c r="CS46" s="236"/>
      <c r="CT46" s="193"/>
      <c r="CU46" s="193"/>
      <c r="CV46" s="193"/>
      <c r="CW46" s="193"/>
      <c r="CX46" s="193"/>
      <c r="CY46" s="193"/>
      <c r="CZ46" s="193"/>
      <c r="DA46" s="193"/>
      <c r="DB46" s="193"/>
      <c r="DC46" s="193"/>
      <c r="DD46" s="193"/>
      <c r="DE46" s="235"/>
      <c r="DF46" s="246">
        <f>DF47</f>
        <v>744617</v>
      </c>
      <c r="DG46" s="247"/>
      <c r="DH46" s="247"/>
      <c r="DI46" s="247"/>
      <c r="DJ46" s="247"/>
      <c r="DK46" s="247"/>
      <c r="DL46" s="247"/>
      <c r="DM46" s="247"/>
      <c r="DN46" s="247"/>
      <c r="DO46" s="247"/>
      <c r="DP46" s="247"/>
      <c r="DQ46" s="247"/>
      <c r="DR46" s="248"/>
      <c r="DS46" s="246">
        <f>DS47</f>
        <v>744617</v>
      </c>
      <c r="DT46" s="247"/>
      <c r="DU46" s="247"/>
      <c r="DV46" s="247"/>
      <c r="DW46" s="247"/>
      <c r="DX46" s="247"/>
      <c r="DY46" s="247"/>
      <c r="DZ46" s="247"/>
      <c r="EA46" s="247"/>
      <c r="EB46" s="247"/>
      <c r="EC46" s="247"/>
      <c r="ED46" s="247"/>
      <c r="EE46" s="248"/>
      <c r="EF46" s="246">
        <f>EF47</f>
        <v>744617</v>
      </c>
      <c r="EG46" s="247"/>
      <c r="EH46" s="247"/>
      <c r="EI46" s="247"/>
      <c r="EJ46" s="247"/>
      <c r="EK46" s="247"/>
      <c r="EL46" s="247"/>
      <c r="EM46" s="247"/>
      <c r="EN46" s="247"/>
      <c r="EO46" s="247"/>
      <c r="EP46" s="247"/>
      <c r="EQ46" s="247"/>
      <c r="ER46" s="248"/>
      <c r="ES46" s="237"/>
      <c r="ET46" s="238"/>
      <c r="EU46" s="238"/>
      <c r="EV46" s="238"/>
      <c r="EW46" s="238"/>
      <c r="EX46" s="238"/>
      <c r="EY46" s="238"/>
      <c r="EZ46" s="238"/>
      <c r="FA46" s="238"/>
      <c r="FB46" s="238"/>
      <c r="FC46" s="238"/>
      <c r="FD46" s="238"/>
      <c r="FE46" s="240"/>
    </row>
    <row r="47" spans="1:161" ht="10.5" customHeight="1">
      <c r="A47" s="294" t="s">
        <v>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8" t="s">
        <v>72</v>
      </c>
      <c r="BY47" s="299"/>
      <c r="BZ47" s="299"/>
      <c r="CA47" s="299"/>
      <c r="CB47" s="299"/>
      <c r="CC47" s="299"/>
      <c r="CD47" s="299"/>
      <c r="CE47" s="300"/>
      <c r="CF47" s="288" t="s">
        <v>70</v>
      </c>
      <c r="CG47" s="286"/>
      <c r="CH47" s="286"/>
      <c r="CI47" s="286"/>
      <c r="CJ47" s="286"/>
      <c r="CK47" s="286"/>
      <c r="CL47" s="286"/>
      <c r="CM47" s="286"/>
      <c r="CN47" s="286"/>
      <c r="CO47" s="286"/>
      <c r="CP47" s="286"/>
      <c r="CQ47" s="286"/>
      <c r="CR47" s="287"/>
      <c r="CS47" s="288"/>
      <c r="CT47" s="286"/>
      <c r="CU47" s="286"/>
      <c r="CV47" s="286"/>
      <c r="CW47" s="286"/>
      <c r="CX47" s="286"/>
      <c r="CY47" s="286"/>
      <c r="CZ47" s="286"/>
      <c r="DA47" s="286"/>
      <c r="DB47" s="286"/>
      <c r="DC47" s="286"/>
      <c r="DD47" s="286"/>
      <c r="DE47" s="287"/>
      <c r="DF47" s="295">
        <f>'Доходы 180'!AC27</f>
        <v>744617</v>
      </c>
      <c r="DG47" s="296"/>
      <c r="DH47" s="296"/>
      <c r="DI47" s="296"/>
      <c r="DJ47" s="296"/>
      <c r="DK47" s="296"/>
      <c r="DL47" s="296"/>
      <c r="DM47" s="296"/>
      <c r="DN47" s="296"/>
      <c r="DO47" s="296"/>
      <c r="DP47" s="296"/>
      <c r="DQ47" s="296"/>
      <c r="DR47" s="297"/>
      <c r="DS47" s="295">
        <f>'Доходы 180'!AK27</f>
        <v>744617</v>
      </c>
      <c r="DT47" s="296"/>
      <c r="DU47" s="296"/>
      <c r="DV47" s="296"/>
      <c r="DW47" s="296"/>
      <c r="DX47" s="296"/>
      <c r="DY47" s="296"/>
      <c r="DZ47" s="296"/>
      <c r="EA47" s="296"/>
      <c r="EB47" s="296"/>
      <c r="EC47" s="296"/>
      <c r="ED47" s="296"/>
      <c r="EE47" s="297"/>
      <c r="EF47" s="295">
        <f>'Доходы 180'!AS27</f>
        <v>744617</v>
      </c>
      <c r="EG47" s="296"/>
      <c r="EH47" s="296"/>
      <c r="EI47" s="296"/>
      <c r="EJ47" s="296"/>
      <c r="EK47" s="296"/>
      <c r="EL47" s="296"/>
      <c r="EM47" s="296"/>
      <c r="EN47" s="296"/>
      <c r="EO47" s="296"/>
      <c r="EP47" s="296"/>
      <c r="EQ47" s="296"/>
      <c r="ER47" s="297"/>
      <c r="ES47" s="289"/>
      <c r="ET47" s="290"/>
      <c r="EU47" s="290"/>
      <c r="EV47" s="290"/>
      <c r="EW47" s="290"/>
      <c r="EX47" s="290"/>
      <c r="EY47" s="290"/>
      <c r="EZ47" s="290"/>
      <c r="FA47" s="290"/>
      <c r="FB47" s="290"/>
      <c r="FC47" s="290"/>
      <c r="FD47" s="290"/>
      <c r="FE47" s="293"/>
    </row>
    <row r="48" spans="1:161" ht="10.5" customHeight="1">
      <c r="A48" s="304" t="s">
        <v>351</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5"/>
      <c r="BX48" s="301"/>
      <c r="BY48" s="302"/>
      <c r="BZ48" s="302"/>
      <c r="CA48" s="302"/>
      <c r="CB48" s="302"/>
      <c r="CC48" s="302"/>
      <c r="CD48" s="302"/>
      <c r="CE48" s="303"/>
      <c r="CF48" s="278"/>
      <c r="CG48" s="182"/>
      <c r="CH48" s="182"/>
      <c r="CI48" s="182"/>
      <c r="CJ48" s="182"/>
      <c r="CK48" s="182"/>
      <c r="CL48" s="182"/>
      <c r="CM48" s="182"/>
      <c r="CN48" s="182"/>
      <c r="CO48" s="182"/>
      <c r="CP48" s="182"/>
      <c r="CQ48" s="182"/>
      <c r="CR48" s="277"/>
      <c r="CS48" s="278"/>
      <c r="CT48" s="182"/>
      <c r="CU48" s="182"/>
      <c r="CV48" s="182"/>
      <c r="CW48" s="182"/>
      <c r="CX48" s="182"/>
      <c r="CY48" s="182"/>
      <c r="CZ48" s="182"/>
      <c r="DA48" s="182"/>
      <c r="DB48" s="182"/>
      <c r="DC48" s="182"/>
      <c r="DD48" s="182"/>
      <c r="DE48" s="277"/>
      <c r="DF48" s="279"/>
      <c r="DG48" s="280"/>
      <c r="DH48" s="280"/>
      <c r="DI48" s="280"/>
      <c r="DJ48" s="280"/>
      <c r="DK48" s="280"/>
      <c r="DL48" s="280"/>
      <c r="DM48" s="280"/>
      <c r="DN48" s="280"/>
      <c r="DO48" s="280"/>
      <c r="DP48" s="280"/>
      <c r="DQ48" s="280"/>
      <c r="DR48" s="281"/>
      <c r="DS48" s="279"/>
      <c r="DT48" s="280"/>
      <c r="DU48" s="280"/>
      <c r="DV48" s="280"/>
      <c r="DW48" s="280"/>
      <c r="DX48" s="280"/>
      <c r="DY48" s="280"/>
      <c r="DZ48" s="280"/>
      <c r="EA48" s="280"/>
      <c r="EB48" s="280"/>
      <c r="EC48" s="280"/>
      <c r="ED48" s="280"/>
      <c r="EE48" s="281"/>
      <c r="EF48" s="279"/>
      <c r="EG48" s="280"/>
      <c r="EH48" s="280"/>
      <c r="EI48" s="280"/>
      <c r="EJ48" s="280"/>
      <c r="EK48" s="280"/>
      <c r="EL48" s="280"/>
      <c r="EM48" s="280"/>
      <c r="EN48" s="280"/>
      <c r="EO48" s="280"/>
      <c r="EP48" s="280"/>
      <c r="EQ48" s="280"/>
      <c r="ER48" s="281"/>
      <c r="ES48" s="282"/>
      <c r="ET48" s="283"/>
      <c r="EU48" s="283"/>
      <c r="EV48" s="283"/>
      <c r="EW48" s="283"/>
      <c r="EX48" s="283"/>
      <c r="EY48" s="283"/>
      <c r="EZ48" s="283"/>
      <c r="FA48" s="283"/>
      <c r="FB48" s="283"/>
      <c r="FC48" s="283"/>
      <c r="FD48" s="283"/>
      <c r="FE48" s="284"/>
    </row>
    <row r="49" spans="1:161" ht="10.5" customHeight="1">
      <c r="A49" s="273"/>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5"/>
      <c r="BX49" s="192"/>
      <c r="BY49" s="193"/>
      <c r="BZ49" s="193"/>
      <c r="CA49" s="193"/>
      <c r="CB49" s="193"/>
      <c r="CC49" s="193"/>
      <c r="CD49" s="193"/>
      <c r="CE49" s="235"/>
      <c r="CF49" s="236"/>
      <c r="CG49" s="193"/>
      <c r="CH49" s="193"/>
      <c r="CI49" s="193"/>
      <c r="CJ49" s="193"/>
      <c r="CK49" s="193"/>
      <c r="CL49" s="193"/>
      <c r="CM49" s="193"/>
      <c r="CN49" s="193"/>
      <c r="CO49" s="193"/>
      <c r="CP49" s="193"/>
      <c r="CQ49" s="193"/>
      <c r="CR49" s="235"/>
      <c r="CS49" s="236"/>
      <c r="CT49" s="193"/>
      <c r="CU49" s="193"/>
      <c r="CV49" s="193"/>
      <c r="CW49" s="193"/>
      <c r="CX49" s="193"/>
      <c r="CY49" s="193"/>
      <c r="CZ49" s="193"/>
      <c r="DA49" s="193"/>
      <c r="DB49" s="193"/>
      <c r="DC49" s="193"/>
      <c r="DD49" s="193"/>
      <c r="DE49" s="235"/>
      <c r="DF49" s="237"/>
      <c r="DG49" s="238"/>
      <c r="DH49" s="238"/>
      <c r="DI49" s="238"/>
      <c r="DJ49" s="238"/>
      <c r="DK49" s="238"/>
      <c r="DL49" s="238"/>
      <c r="DM49" s="238"/>
      <c r="DN49" s="238"/>
      <c r="DO49" s="238"/>
      <c r="DP49" s="238"/>
      <c r="DQ49" s="238"/>
      <c r="DR49" s="239"/>
      <c r="DS49" s="237"/>
      <c r="DT49" s="238"/>
      <c r="DU49" s="238"/>
      <c r="DV49" s="238"/>
      <c r="DW49" s="238"/>
      <c r="DX49" s="238"/>
      <c r="DY49" s="238"/>
      <c r="DZ49" s="238"/>
      <c r="EA49" s="238"/>
      <c r="EB49" s="238"/>
      <c r="EC49" s="238"/>
      <c r="ED49" s="238"/>
      <c r="EE49" s="239"/>
      <c r="EF49" s="237"/>
      <c r="EG49" s="238"/>
      <c r="EH49" s="238"/>
      <c r="EI49" s="238"/>
      <c r="EJ49" s="238"/>
      <c r="EK49" s="238"/>
      <c r="EL49" s="238"/>
      <c r="EM49" s="238"/>
      <c r="EN49" s="238"/>
      <c r="EO49" s="238"/>
      <c r="EP49" s="238"/>
      <c r="EQ49" s="238"/>
      <c r="ER49" s="239"/>
      <c r="ES49" s="237"/>
      <c r="ET49" s="238"/>
      <c r="EU49" s="238"/>
      <c r="EV49" s="238"/>
      <c r="EW49" s="238"/>
      <c r="EX49" s="238"/>
      <c r="EY49" s="238"/>
      <c r="EZ49" s="238"/>
      <c r="FA49" s="238"/>
      <c r="FB49" s="238"/>
      <c r="FC49" s="238"/>
      <c r="FD49" s="238"/>
      <c r="FE49" s="240"/>
    </row>
    <row r="50" spans="1:161" ht="10.5" customHeight="1">
      <c r="A50" s="257" t="s">
        <v>74</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9"/>
      <c r="BX50" s="192" t="s">
        <v>75</v>
      </c>
      <c r="BY50" s="193"/>
      <c r="BZ50" s="193"/>
      <c r="CA50" s="193"/>
      <c r="CB50" s="193"/>
      <c r="CC50" s="193"/>
      <c r="CD50" s="193"/>
      <c r="CE50" s="235"/>
      <c r="CF50" s="236" t="s">
        <v>456</v>
      </c>
      <c r="CG50" s="193"/>
      <c r="CH50" s="193"/>
      <c r="CI50" s="193"/>
      <c r="CJ50" s="193"/>
      <c r="CK50" s="193"/>
      <c r="CL50" s="193"/>
      <c r="CM50" s="193"/>
      <c r="CN50" s="193"/>
      <c r="CO50" s="193"/>
      <c r="CP50" s="193"/>
      <c r="CQ50" s="193"/>
      <c r="CR50" s="235"/>
      <c r="CS50" s="236" t="s">
        <v>456</v>
      </c>
      <c r="CT50" s="193"/>
      <c r="CU50" s="193"/>
      <c r="CV50" s="193"/>
      <c r="CW50" s="193"/>
      <c r="CX50" s="193"/>
      <c r="CY50" s="193"/>
      <c r="CZ50" s="193"/>
      <c r="DA50" s="193"/>
      <c r="DB50" s="193"/>
      <c r="DC50" s="193"/>
      <c r="DD50" s="193"/>
      <c r="DE50" s="235"/>
      <c r="DF50" s="246">
        <f>DF51</f>
        <v>0</v>
      </c>
      <c r="DG50" s="247"/>
      <c r="DH50" s="247"/>
      <c r="DI50" s="247"/>
      <c r="DJ50" s="247"/>
      <c r="DK50" s="247"/>
      <c r="DL50" s="247"/>
      <c r="DM50" s="247"/>
      <c r="DN50" s="247"/>
      <c r="DO50" s="247"/>
      <c r="DP50" s="247"/>
      <c r="DQ50" s="247"/>
      <c r="DR50" s="248"/>
      <c r="DS50" s="237"/>
      <c r="DT50" s="238"/>
      <c r="DU50" s="238"/>
      <c r="DV50" s="238"/>
      <c r="DW50" s="238"/>
      <c r="DX50" s="238"/>
      <c r="DY50" s="238"/>
      <c r="DZ50" s="238"/>
      <c r="EA50" s="238"/>
      <c r="EB50" s="238"/>
      <c r="EC50" s="238"/>
      <c r="ED50" s="238"/>
      <c r="EE50" s="239"/>
      <c r="EF50" s="237"/>
      <c r="EG50" s="238"/>
      <c r="EH50" s="238"/>
      <c r="EI50" s="238"/>
      <c r="EJ50" s="238"/>
      <c r="EK50" s="238"/>
      <c r="EL50" s="238"/>
      <c r="EM50" s="238"/>
      <c r="EN50" s="238"/>
      <c r="EO50" s="238"/>
      <c r="EP50" s="238"/>
      <c r="EQ50" s="238"/>
      <c r="ER50" s="239"/>
      <c r="ES50" s="237"/>
      <c r="ET50" s="238"/>
      <c r="EU50" s="238"/>
      <c r="EV50" s="238"/>
      <c r="EW50" s="238"/>
      <c r="EX50" s="238"/>
      <c r="EY50" s="238"/>
      <c r="EZ50" s="238"/>
      <c r="FA50" s="238"/>
      <c r="FB50" s="238"/>
      <c r="FC50" s="238"/>
      <c r="FD50" s="238"/>
      <c r="FE50" s="240"/>
    </row>
    <row r="51" spans="1:161" ht="10.5" customHeight="1">
      <c r="A51" s="294" t="s">
        <v>54</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85"/>
      <c r="BY51" s="286"/>
      <c r="BZ51" s="286"/>
      <c r="CA51" s="286"/>
      <c r="CB51" s="286"/>
      <c r="CC51" s="286"/>
      <c r="CD51" s="286"/>
      <c r="CE51" s="287"/>
      <c r="CF51" s="288"/>
      <c r="CG51" s="286"/>
      <c r="CH51" s="286"/>
      <c r="CI51" s="286"/>
      <c r="CJ51" s="286"/>
      <c r="CK51" s="286"/>
      <c r="CL51" s="286"/>
      <c r="CM51" s="286"/>
      <c r="CN51" s="286"/>
      <c r="CO51" s="286"/>
      <c r="CP51" s="286"/>
      <c r="CQ51" s="286"/>
      <c r="CR51" s="287"/>
      <c r="CS51" s="288"/>
      <c r="CT51" s="286"/>
      <c r="CU51" s="286"/>
      <c r="CV51" s="286"/>
      <c r="CW51" s="286"/>
      <c r="CX51" s="286"/>
      <c r="CY51" s="286"/>
      <c r="CZ51" s="286"/>
      <c r="DA51" s="286"/>
      <c r="DB51" s="286"/>
      <c r="DC51" s="286"/>
      <c r="DD51" s="286"/>
      <c r="DE51" s="287"/>
      <c r="DF51" s="289"/>
      <c r="DG51" s="290"/>
      <c r="DH51" s="290"/>
      <c r="DI51" s="290"/>
      <c r="DJ51" s="290"/>
      <c r="DK51" s="290"/>
      <c r="DL51" s="290"/>
      <c r="DM51" s="290"/>
      <c r="DN51" s="290"/>
      <c r="DO51" s="290"/>
      <c r="DP51" s="290"/>
      <c r="DQ51" s="290"/>
      <c r="DR51" s="291"/>
      <c r="DS51" s="289"/>
      <c r="DT51" s="290"/>
      <c r="DU51" s="290"/>
      <c r="DV51" s="290"/>
      <c r="DW51" s="290"/>
      <c r="DX51" s="290"/>
      <c r="DY51" s="290"/>
      <c r="DZ51" s="290"/>
      <c r="EA51" s="290"/>
      <c r="EB51" s="290"/>
      <c r="EC51" s="290"/>
      <c r="ED51" s="290"/>
      <c r="EE51" s="291"/>
      <c r="EF51" s="289"/>
      <c r="EG51" s="290"/>
      <c r="EH51" s="290"/>
      <c r="EI51" s="290"/>
      <c r="EJ51" s="290"/>
      <c r="EK51" s="290"/>
      <c r="EL51" s="290"/>
      <c r="EM51" s="290"/>
      <c r="EN51" s="290"/>
      <c r="EO51" s="290"/>
      <c r="EP51" s="290"/>
      <c r="EQ51" s="290"/>
      <c r="ER51" s="291"/>
      <c r="ES51" s="289"/>
      <c r="ET51" s="290"/>
      <c r="EU51" s="290"/>
      <c r="EV51" s="290"/>
      <c r="EW51" s="290"/>
      <c r="EX51" s="290"/>
      <c r="EY51" s="290"/>
      <c r="EZ51" s="290"/>
      <c r="FA51" s="290"/>
      <c r="FB51" s="290"/>
      <c r="FC51" s="290"/>
      <c r="FD51" s="290"/>
      <c r="FE51" s="293"/>
    </row>
    <row r="52" spans="1:161" ht="10.5" customHeight="1">
      <c r="A52" s="274" t="s">
        <v>457</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5"/>
      <c r="BX52" s="276"/>
      <c r="BY52" s="182"/>
      <c r="BZ52" s="182"/>
      <c r="CA52" s="182"/>
      <c r="CB52" s="182"/>
      <c r="CC52" s="182"/>
      <c r="CD52" s="182"/>
      <c r="CE52" s="277"/>
      <c r="CF52" s="278"/>
      <c r="CG52" s="182"/>
      <c r="CH52" s="182"/>
      <c r="CI52" s="182"/>
      <c r="CJ52" s="182"/>
      <c r="CK52" s="182"/>
      <c r="CL52" s="182"/>
      <c r="CM52" s="182"/>
      <c r="CN52" s="182"/>
      <c r="CO52" s="182"/>
      <c r="CP52" s="182"/>
      <c r="CQ52" s="182"/>
      <c r="CR52" s="277"/>
      <c r="CS52" s="278"/>
      <c r="CT52" s="182"/>
      <c r="CU52" s="182"/>
      <c r="CV52" s="182"/>
      <c r="CW52" s="182"/>
      <c r="CX52" s="182"/>
      <c r="CY52" s="182"/>
      <c r="CZ52" s="182"/>
      <c r="DA52" s="182"/>
      <c r="DB52" s="182"/>
      <c r="DC52" s="182"/>
      <c r="DD52" s="182"/>
      <c r="DE52" s="277"/>
      <c r="DF52" s="282"/>
      <c r="DG52" s="283"/>
      <c r="DH52" s="283"/>
      <c r="DI52" s="283"/>
      <c r="DJ52" s="283"/>
      <c r="DK52" s="283"/>
      <c r="DL52" s="283"/>
      <c r="DM52" s="283"/>
      <c r="DN52" s="283"/>
      <c r="DO52" s="283"/>
      <c r="DP52" s="283"/>
      <c r="DQ52" s="283"/>
      <c r="DR52" s="292"/>
      <c r="DS52" s="282"/>
      <c r="DT52" s="283"/>
      <c r="DU52" s="283"/>
      <c r="DV52" s="283"/>
      <c r="DW52" s="283"/>
      <c r="DX52" s="283"/>
      <c r="DY52" s="283"/>
      <c r="DZ52" s="283"/>
      <c r="EA52" s="283"/>
      <c r="EB52" s="283"/>
      <c r="EC52" s="283"/>
      <c r="ED52" s="283"/>
      <c r="EE52" s="292"/>
      <c r="EF52" s="282"/>
      <c r="EG52" s="283"/>
      <c r="EH52" s="283"/>
      <c r="EI52" s="283"/>
      <c r="EJ52" s="283"/>
      <c r="EK52" s="283"/>
      <c r="EL52" s="283"/>
      <c r="EM52" s="283"/>
      <c r="EN52" s="283"/>
      <c r="EO52" s="283"/>
      <c r="EP52" s="283"/>
      <c r="EQ52" s="283"/>
      <c r="ER52" s="292"/>
      <c r="ES52" s="282"/>
      <c r="ET52" s="283"/>
      <c r="EU52" s="283"/>
      <c r="EV52" s="283"/>
      <c r="EW52" s="283"/>
      <c r="EX52" s="283"/>
      <c r="EY52" s="283"/>
      <c r="EZ52" s="283"/>
      <c r="FA52" s="283"/>
      <c r="FB52" s="283"/>
      <c r="FC52" s="283"/>
      <c r="FD52" s="283"/>
      <c r="FE52" s="284"/>
    </row>
    <row r="53" spans="1:161" ht="10.5" customHeight="1">
      <c r="A53" s="273"/>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5"/>
      <c r="BX53" s="192"/>
      <c r="BY53" s="193"/>
      <c r="BZ53" s="193"/>
      <c r="CA53" s="193"/>
      <c r="CB53" s="193"/>
      <c r="CC53" s="193"/>
      <c r="CD53" s="193"/>
      <c r="CE53" s="235"/>
      <c r="CF53" s="236"/>
      <c r="CG53" s="193"/>
      <c r="CH53" s="193"/>
      <c r="CI53" s="193"/>
      <c r="CJ53" s="193"/>
      <c r="CK53" s="193"/>
      <c r="CL53" s="193"/>
      <c r="CM53" s="193"/>
      <c r="CN53" s="193"/>
      <c r="CO53" s="193"/>
      <c r="CP53" s="193"/>
      <c r="CQ53" s="193"/>
      <c r="CR53" s="235"/>
      <c r="CS53" s="236"/>
      <c r="CT53" s="193"/>
      <c r="CU53" s="193"/>
      <c r="CV53" s="193"/>
      <c r="CW53" s="193"/>
      <c r="CX53" s="193"/>
      <c r="CY53" s="193"/>
      <c r="CZ53" s="193"/>
      <c r="DA53" s="193"/>
      <c r="DB53" s="193"/>
      <c r="DC53" s="193"/>
      <c r="DD53" s="193"/>
      <c r="DE53" s="235"/>
      <c r="DF53" s="237"/>
      <c r="DG53" s="238"/>
      <c r="DH53" s="238"/>
      <c r="DI53" s="238"/>
      <c r="DJ53" s="238"/>
      <c r="DK53" s="238"/>
      <c r="DL53" s="238"/>
      <c r="DM53" s="238"/>
      <c r="DN53" s="238"/>
      <c r="DO53" s="238"/>
      <c r="DP53" s="238"/>
      <c r="DQ53" s="238"/>
      <c r="DR53" s="239"/>
      <c r="DS53" s="237"/>
      <c r="DT53" s="238"/>
      <c r="DU53" s="238"/>
      <c r="DV53" s="238"/>
      <c r="DW53" s="238"/>
      <c r="DX53" s="238"/>
      <c r="DY53" s="238"/>
      <c r="DZ53" s="238"/>
      <c r="EA53" s="238"/>
      <c r="EB53" s="238"/>
      <c r="EC53" s="238"/>
      <c r="ED53" s="238"/>
      <c r="EE53" s="239"/>
      <c r="EF53" s="237"/>
      <c r="EG53" s="238"/>
      <c r="EH53" s="238"/>
      <c r="EI53" s="238"/>
      <c r="EJ53" s="238"/>
      <c r="EK53" s="238"/>
      <c r="EL53" s="238"/>
      <c r="EM53" s="238"/>
      <c r="EN53" s="238"/>
      <c r="EO53" s="238"/>
      <c r="EP53" s="238"/>
      <c r="EQ53" s="238"/>
      <c r="ER53" s="239"/>
      <c r="ES53" s="237"/>
      <c r="ET53" s="238"/>
      <c r="EU53" s="238"/>
      <c r="EV53" s="238"/>
      <c r="EW53" s="238"/>
      <c r="EX53" s="238"/>
      <c r="EY53" s="238"/>
      <c r="EZ53" s="238"/>
      <c r="FA53" s="238"/>
      <c r="FB53" s="238"/>
      <c r="FC53" s="238"/>
      <c r="FD53" s="238"/>
      <c r="FE53" s="240"/>
    </row>
    <row r="54" spans="1:161" ht="12.75" customHeight="1">
      <c r="A54" s="257" t="s">
        <v>76</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9"/>
      <c r="BX54" s="192" t="s">
        <v>77</v>
      </c>
      <c r="BY54" s="193"/>
      <c r="BZ54" s="193"/>
      <c r="CA54" s="193"/>
      <c r="CB54" s="193"/>
      <c r="CC54" s="193"/>
      <c r="CD54" s="193"/>
      <c r="CE54" s="235"/>
      <c r="CF54" s="236" t="s">
        <v>46</v>
      </c>
      <c r="CG54" s="193"/>
      <c r="CH54" s="193"/>
      <c r="CI54" s="193"/>
      <c r="CJ54" s="193"/>
      <c r="CK54" s="193"/>
      <c r="CL54" s="193"/>
      <c r="CM54" s="193"/>
      <c r="CN54" s="193"/>
      <c r="CO54" s="193"/>
      <c r="CP54" s="193"/>
      <c r="CQ54" s="193"/>
      <c r="CR54" s="235"/>
      <c r="CS54" s="236" t="s">
        <v>80</v>
      </c>
      <c r="CT54" s="193"/>
      <c r="CU54" s="193"/>
      <c r="CV54" s="193"/>
      <c r="CW54" s="193"/>
      <c r="CX54" s="193"/>
      <c r="CY54" s="193"/>
      <c r="CZ54" s="193"/>
      <c r="DA54" s="193"/>
      <c r="DB54" s="193"/>
      <c r="DC54" s="193"/>
      <c r="DD54" s="193"/>
      <c r="DE54" s="235"/>
      <c r="DF54" s="237"/>
      <c r="DG54" s="238"/>
      <c r="DH54" s="238"/>
      <c r="DI54" s="238"/>
      <c r="DJ54" s="238"/>
      <c r="DK54" s="238"/>
      <c r="DL54" s="238"/>
      <c r="DM54" s="238"/>
      <c r="DN54" s="238"/>
      <c r="DO54" s="238"/>
      <c r="DP54" s="238"/>
      <c r="DQ54" s="238"/>
      <c r="DR54" s="239"/>
      <c r="DS54" s="237"/>
      <c r="DT54" s="238"/>
      <c r="DU54" s="238"/>
      <c r="DV54" s="238"/>
      <c r="DW54" s="238"/>
      <c r="DX54" s="238"/>
      <c r="DY54" s="238"/>
      <c r="DZ54" s="238"/>
      <c r="EA54" s="238"/>
      <c r="EB54" s="238"/>
      <c r="EC54" s="238"/>
      <c r="ED54" s="238"/>
      <c r="EE54" s="239"/>
      <c r="EF54" s="237"/>
      <c r="EG54" s="238"/>
      <c r="EH54" s="238"/>
      <c r="EI54" s="238"/>
      <c r="EJ54" s="238"/>
      <c r="EK54" s="238"/>
      <c r="EL54" s="238"/>
      <c r="EM54" s="238"/>
      <c r="EN54" s="238"/>
      <c r="EO54" s="238"/>
      <c r="EP54" s="238"/>
      <c r="EQ54" s="238"/>
      <c r="ER54" s="239"/>
      <c r="ES54" s="237"/>
      <c r="ET54" s="238"/>
      <c r="EU54" s="238"/>
      <c r="EV54" s="238"/>
      <c r="EW54" s="238"/>
      <c r="EX54" s="238"/>
      <c r="EY54" s="238"/>
      <c r="EZ54" s="238"/>
      <c r="FA54" s="238"/>
      <c r="FB54" s="238"/>
      <c r="FC54" s="238"/>
      <c r="FD54" s="238"/>
      <c r="FE54" s="240"/>
    </row>
    <row r="55" spans="1:161" ht="33.75" customHeight="1">
      <c r="A55" s="306" t="s">
        <v>78</v>
      </c>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192" t="s">
        <v>79</v>
      </c>
      <c r="BY55" s="193"/>
      <c r="BZ55" s="193"/>
      <c r="CA55" s="193"/>
      <c r="CB55" s="193"/>
      <c r="CC55" s="193"/>
      <c r="CD55" s="193"/>
      <c r="CE55" s="235"/>
      <c r="CF55" s="236" t="s">
        <v>80</v>
      </c>
      <c r="CG55" s="193"/>
      <c r="CH55" s="193"/>
      <c r="CI55" s="193"/>
      <c r="CJ55" s="193"/>
      <c r="CK55" s="193"/>
      <c r="CL55" s="193"/>
      <c r="CM55" s="193"/>
      <c r="CN55" s="193"/>
      <c r="CO55" s="193"/>
      <c r="CP55" s="193"/>
      <c r="CQ55" s="193"/>
      <c r="CR55" s="235"/>
      <c r="CS55" s="236" t="s">
        <v>80</v>
      </c>
      <c r="CT55" s="193"/>
      <c r="CU55" s="193"/>
      <c r="CV55" s="193"/>
      <c r="CW55" s="193"/>
      <c r="CX55" s="193"/>
      <c r="CY55" s="193"/>
      <c r="CZ55" s="193"/>
      <c r="DA55" s="193"/>
      <c r="DB55" s="193"/>
      <c r="DC55" s="193"/>
      <c r="DD55" s="193"/>
      <c r="DE55" s="235"/>
      <c r="DF55" s="237"/>
      <c r="DG55" s="238"/>
      <c r="DH55" s="238"/>
      <c r="DI55" s="238"/>
      <c r="DJ55" s="238"/>
      <c r="DK55" s="238"/>
      <c r="DL55" s="238"/>
      <c r="DM55" s="238"/>
      <c r="DN55" s="238"/>
      <c r="DO55" s="238"/>
      <c r="DP55" s="238"/>
      <c r="DQ55" s="238"/>
      <c r="DR55" s="239"/>
      <c r="DS55" s="237"/>
      <c r="DT55" s="238"/>
      <c r="DU55" s="238"/>
      <c r="DV55" s="238"/>
      <c r="DW55" s="238"/>
      <c r="DX55" s="238"/>
      <c r="DY55" s="238"/>
      <c r="DZ55" s="238"/>
      <c r="EA55" s="238"/>
      <c r="EB55" s="238"/>
      <c r="EC55" s="238"/>
      <c r="ED55" s="238"/>
      <c r="EE55" s="239"/>
      <c r="EF55" s="237"/>
      <c r="EG55" s="238"/>
      <c r="EH55" s="238"/>
      <c r="EI55" s="238"/>
      <c r="EJ55" s="238"/>
      <c r="EK55" s="238"/>
      <c r="EL55" s="238"/>
      <c r="EM55" s="238"/>
      <c r="EN55" s="238"/>
      <c r="EO55" s="238"/>
      <c r="EP55" s="238"/>
      <c r="EQ55" s="238"/>
      <c r="ER55" s="239"/>
      <c r="ES55" s="308" t="s">
        <v>46</v>
      </c>
      <c r="ET55" s="309"/>
      <c r="EU55" s="309"/>
      <c r="EV55" s="309"/>
      <c r="EW55" s="309"/>
      <c r="EX55" s="309"/>
      <c r="EY55" s="309"/>
      <c r="EZ55" s="309"/>
      <c r="FA55" s="309"/>
      <c r="FB55" s="309"/>
      <c r="FC55" s="309"/>
      <c r="FD55" s="309"/>
      <c r="FE55" s="310"/>
    </row>
    <row r="56" spans="1:161" ht="10.5" customHeight="1">
      <c r="A56" s="273"/>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5"/>
      <c r="BX56" s="192"/>
      <c r="BY56" s="193"/>
      <c r="BZ56" s="193"/>
      <c r="CA56" s="193"/>
      <c r="CB56" s="193"/>
      <c r="CC56" s="193"/>
      <c r="CD56" s="193"/>
      <c r="CE56" s="235"/>
      <c r="CF56" s="236"/>
      <c r="CG56" s="193"/>
      <c r="CH56" s="193"/>
      <c r="CI56" s="193"/>
      <c r="CJ56" s="193"/>
      <c r="CK56" s="193"/>
      <c r="CL56" s="193"/>
      <c r="CM56" s="193"/>
      <c r="CN56" s="193"/>
      <c r="CO56" s="193"/>
      <c r="CP56" s="193"/>
      <c r="CQ56" s="193"/>
      <c r="CR56" s="235"/>
      <c r="CS56" s="236"/>
      <c r="CT56" s="193"/>
      <c r="CU56" s="193"/>
      <c r="CV56" s="193"/>
      <c r="CW56" s="193"/>
      <c r="CX56" s="193"/>
      <c r="CY56" s="193"/>
      <c r="CZ56" s="193"/>
      <c r="DA56" s="193"/>
      <c r="DB56" s="193"/>
      <c r="DC56" s="193"/>
      <c r="DD56" s="193"/>
      <c r="DE56" s="235"/>
      <c r="DF56" s="251"/>
      <c r="DG56" s="252"/>
      <c r="DH56" s="252"/>
      <c r="DI56" s="252"/>
      <c r="DJ56" s="252"/>
      <c r="DK56" s="252"/>
      <c r="DL56" s="252"/>
      <c r="DM56" s="252"/>
      <c r="DN56" s="252"/>
      <c r="DO56" s="252"/>
      <c r="DP56" s="252"/>
      <c r="DQ56" s="252"/>
      <c r="DR56" s="253"/>
      <c r="DS56" s="251"/>
      <c r="DT56" s="252"/>
      <c r="DU56" s="252"/>
      <c r="DV56" s="252"/>
      <c r="DW56" s="252"/>
      <c r="DX56" s="252"/>
      <c r="DY56" s="252"/>
      <c r="DZ56" s="252"/>
      <c r="EA56" s="252"/>
      <c r="EB56" s="252"/>
      <c r="EC56" s="252"/>
      <c r="ED56" s="252"/>
      <c r="EE56" s="253"/>
      <c r="EF56" s="251"/>
      <c r="EG56" s="252"/>
      <c r="EH56" s="252"/>
      <c r="EI56" s="252"/>
      <c r="EJ56" s="252"/>
      <c r="EK56" s="252"/>
      <c r="EL56" s="252"/>
      <c r="EM56" s="252"/>
      <c r="EN56" s="252"/>
      <c r="EO56" s="252"/>
      <c r="EP56" s="252"/>
      <c r="EQ56" s="252"/>
      <c r="ER56" s="253"/>
      <c r="ES56" s="308"/>
      <c r="ET56" s="309"/>
      <c r="EU56" s="309"/>
      <c r="EV56" s="309"/>
      <c r="EW56" s="309"/>
      <c r="EX56" s="309"/>
      <c r="EY56" s="309"/>
      <c r="EZ56" s="309"/>
      <c r="FA56" s="309"/>
      <c r="FB56" s="309"/>
      <c r="FC56" s="309"/>
      <c r="FD56" s="309"/>
      <c r="FE56" s="310"/>
    </row>
    <row r="57" spans="1:166" ht="11.25" customHeight="1">
      <c r="A57" s="241" t="s">
        <v>81</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2" t="s">
        <v>82</v>
      </c>
      <c r="BY57" s="243"/>
      <c r="BZ57" s="243"/>
      <c r="CA57" s="243"/>
      <c r="CB57" s="243"/>
      <c r="CC57" s="243"/>
      <c r="CD57" s="243"/>
      <c r="CE57" s="244"/>
      <c r="CF57" s="245" t="s">
        <v>46</v>
      </c>
      <c r="CG57" s="243"/>
      <c r="CH57" s="243"/>
      <c r="CI57" s="243"/>
      <c r="CJ57" s="243"/>
      <c r="CK57" s="243"/>
      <c r="CL57" s="243"/>
      <c r="CM57" s="243"/>
      <c r="CN57" s="243"/>
      <c r="CO57" s="243"/>
      <c r="CP57" s="243"/>
      <c r="CQ57" s="243"/>
      <c r="CR57" s="244"/>
      <c r="CS57" s="245" t="s">
        <v>458</v>
      </c>
      <c r="CT57" s="243"/>
      <c r="CU57" s="243"/>
      <c r="CV57" s="243"/>
      <c r="CW57" s="243"/>
      <c r="CX57" s="243"/>
      <c r="CY57" s="243"/>
      <c r="CZ57" s="243"/>
      <c r="DA57" s="243"/>
      <c r="DB57" s="243"/>
      <c r="DC57" s="243"/>
      <c r="DD57" s="243"/>
      <c r="DE57" s="244"/>
      <c r="DF57" s="246">
        <f>DF58+DF70+DF77+DF91</f>
        <v>25919288.58</v>
      </c>
      <c r="DG57" s="247"/>
      <c r="DH57" s="247"/>
      <c r="DI57" s="247"/>
      <c r="DJ57" s="247"/>
      <c r="DK57" s="247"/>
      <c r="DL57" s="247"/>
      <c r="DM57" s="247"/>
      <c r="DN57" s="247"/>
      <c r="DO57" s="247"/>
      <c r="DP57" s="247"/>
      <c r="DQ57" s="247"/>
      <c r="DR57" s="248"/>
      <c r="DS57" s="246">
        <f>DS58+DS70+DS77+DS91</f>
        <v>24313675</v>
      </c>
      <c r="DT57" s="247"/>
      <c r="DU57" s="247"/>
      <c r="DV57" s="247"/>
      <c r="DW57" s="247"/>
      <c r="DX57" s="247"/>
      <c r="DY57" s="247"/>
      <c r="DZ57" s="247"/>
      <c r="EA57" s="247"/>
      <c r="EB57" s="247"/>
      <c r="EC57" s="247"/>
      <c r="ED57" s="247"/>
      <c r="EE57" s="248"/>
      <c r="EF57" s="246">
        <f>EF58+EF70+EF77+EF91</f>
        <v>24036873</v>
      </c>
      <c r="EG57" s="247"/>
      <c r="EH57" s="247"/>
      <c r="EI57" s="247"/>
      <c r="EJ57" s="247"/>
      <c r="EK57" s="247"/>
      <c r="EL57" s="247"/>
      <c r="EM57" s="247"/>
      <c r="EN57" s="247"/>
      <c r="EO57" s="247"/>
      <c r="EP57" s="247"/>
      <c r="EQ57" s="247"/>
      <c r="ER57" s="248"/>
      <c r="ES57" s="308"/>
      <c r="ET57" s="309"/>
      <c r="EU57" s="309"/>
      <c r="EV57" s="309"/>
      <c r="EW57" s="309"/>
      <c r="EX57" s="309"/>
      <c r="EY57" s="309"/>
      <c r="EZ57" s="309"/>
      <c r="FA57" s="309"/>
      <c r="FB57" s="309"/>
      <c r="FC57" s="309"/>
      <c r="FD57" s="309"/>
      <c r="FE57" s="310"/>
      <c r="FJ57" s="129">
        <f>DF28+DF30-DF57</f>
        <v>0</v>
      </c>
    </row>
    <row r="58" spans="1:161" ht="22.5" customHeight="1">
      <c r="A58" s="311" t="s">
        <v>83</v>
      </c>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c r="BW58" s="312"/>
      <c r="BX58" s="192" t="s">
        <v>84</v>
      </c>
      <c r="BY58" s="193"/>
      <c r="BZ58" s="193"/>
      <c r="CA58" s="193"/>
      <c r="CB58" s="193"/>
      <c r="CC58" s="193"/>
      <c r="CD58" s="193"/>
      <c r="CE58" s="235"/>
      <c r="CF58" s="236" t="s">
        <v>46</v>
      </c>
      <c r="CG58" s="193"/>
      <c r="CH58" s="193"/>
      <c r="CI58" s="193"/>
      <c r="CJ58" s="193"/>
      <c r="CK58" s="193"/>
      <c r="CL58" s="193"/>
      <c r="CM58" s="193"/>
      <c r="CN58" s="193"/>
      <c r="CO58" s="193"/>
      <c r="CP58" s="193"/>
      <c r="CQ58" s="193"/>
      <c r="CR58" s="235"/>
      <c r="CS58" s="236"/>
      <c r="CT58" s="193"/>
      <c r="CU58" s="193"/>
      <c r="CV58" s="193"/>
      <c r="CW58" s="193"/>
      <c r="CX58" s="193"/>
      <c r="CY58" s="193"/>
      <c r="CZ58" s="193"/>
      <c r="DA58" s="193"/>
      <c r="DB58" s="193"/>
      <c r="DC58" s="193"/>
      <c r="DD58" s="193"/>
      <c r="DE58" s="235"/>
      <c r="DF58" s="313">
        <f>DF59+DF62+DF60</f>
        <v>17250851</v>
      </c>
      <c r="DG58" s="314"/>
      <c r="DH58" s="314"/>
      <c r="DI58" s="314"/>
      <c r="DJ58" s="314"/>
      <c r="DK58" s="314"/>
      <c r="DL58" s="314"/>
      <c r="DM58" s="314"/>
      <c r="DN58" s="314"/>
      <c r="DO58" s="314"/>
      <c r="DP58" s="314"/>
      <c r="DQ58" s="314"/>
      <c r="DR58" s="315"/>
      <c r="DS58" s="313">
        <f>DS59+DS62+DS60</f>
        <v>16922932</v>
      </c>
      <c r="DT58" s="314"/>
      <c r="DU58" s="314"/>
      <c r="DV58" s="314"/>
      <c r="DW58" s="314"/>
      <c r="DX58" s="314"/>
      <c r="DY58" s="314"/>
      <c r="DZ58" s="314"/>
      <c r="EA58" s="314"/>
      <c r="EB58" s="314"/>
      <c r="EC58" s="314"/>
      <c r="ED58" s="314"/>
      <c r="EE58" s="315"/>
      <c r="EF58" s="313">
        <f>EF59+EF62+EF60</f>
        <v>16781716</v>
      </c>
      <c r="EG58" s="314"/>
      <c r="EH58" s="314"/>
      <c r="EI58" s="314"/>
      <c r="EJ58" s="314"/>
      <c r="EK58" s="314"/>
      <c r="EL58" s="314"/>
      <c r="EM58" s="314"/>
      <c r="EN58" s="314"/>
      <c r="EO58" s="314"/>
      <c r="EP58" s="314"/>
      <c r="EQ58" s="314"/>
      <c r="ER58" s="315"/>
      <c r="ES58" s="308" t="s">
        <v>46</v>
      </c>
      <c r="ET58" s="309"/>
      <c r="EU58" s="309"/>
      <c r="EV58" s="309"/>
      <c r="EW58" s="309"/>
      <c r="EX58" s="309"/>
      <c r="EY58" s="309"/>
      <c r="EZ58" s="309"/>
      <c r="FA58" s="309"/>
      <c r="FB58" s="309"/>
      <c r="FC58" s="309"/>
      <c r="FD58" s="309"/>
      <c r="FE58" s="310"/>
    </row>
    <row r="59" spans="1:161" ht="22.5" customHeight="1">
      <c r="A59" s="306" t="s">
        <v>85</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192" t="s">
        <v>86</v>
      </c>
      <c r="BY59" s="193"/>
      <c r="BZ59" s="193"/>
      <c r="CA59" s="193"/>
      <c r="CB59" s="193"/>
      <c r="CC59" s="193"/>
      <c r="CD59" s="193"/>
      <c r="CE59" s="235"/>
      <c r="CF59" s="236" t="s">
        <v>87</v>
      </c>
      <c r="CG59" s="193"/>
      <c r="CH59" s="193"/>
      <c r="CI59" s="193"/>
      <c r="CJ59" s="193"/>
      <c r="CK59" s="193"/>
      <c r="CL59" s="193"/>
      <c r="CM59" s="193"/>
      <c r="CN59" s="193"/>
      <c r="CO59" s="193"/>
      <c r="CP59" s="193"/>
      <c r="CQ59" s="193"/>
      <c r="CR59" s="235"/>
      <c r="CS59" s="236" t="s">
        <v>459</v>
      </c>
      <c r="CT59" s="193"/>
      <c r="CU59" s="193"/>
      <c r="CV59" s="193"/>
      <c r="CW59" s="193"/>
      <c r="CX59" s="193"/>
      <c r="CY59" s="193"/>
      <c r="CZ59" s="193"/>
      <c r="DA59" s="193"/>
      <c r="DB59" s="193"/>
      <c r="DC59" s="193"/>
      <c r="DD59" s="193"/>
      <c r="DE59" s="235"/>
      <c r="DF59" s="316">
        <f>13188580+60000</f>
        <v>13248580</v>
      </c>
      <c r="DG59" s="317"/>
      <c r="DH59" s="317"/>
      <c r="DI59" s="317"/>
      <c r="DJ59" s="317"/>
      <c r="DK59" s="317"/>
      <c r="DL59" s="317"/>
      <c r="DM59" s="317"/>
      <c r="DN59" s="317"/>
      <c r="DO59" s="317"/>
      <c r="DP59" s="317"/>
      <c r="DQ59" s="317"/>
      <c r="DR59" s="318"/>
      <c r="DS59" s="316">
        <f>3769032+9228612</f>
        <v>12997644</v>
      </c>
      <c r="DT59" s="317"/>
      <c r="DU59" s="317"/>
      <c r="DV59" s="317"/>
      <c r="DW59" s="317"/>
      <c r="DX59" s="317"/>
      <c r="DY59" s="317"/>
      <c r="DZ59" s="317"/>
      <c r="EA59" s="317"/>
      <c r="EB59" s="317"/>
      <c r="EC59" s="317"/>
      <c r="ED59" s="317"/>
      <c r="EE59" s="318"/>
      <c r="EF59" s="316">
        <f>3660571+9228612</f>
        <v>12889183</v>
      </c>
      <c r="EG59" s="317"/>
      <c r="EH59" s="317"/>
      <c r="EI59" s="317"/>
      <c r="EJ59" s="317"/>
      <c r="EK59" s="317"/>
      <c r="EL59" s="317"/>
      <c r="EM59" s="317"/>
      <c r="EN59" s="317"/>
      <c r="EO59" s="317"/>
      <c r="EP59" s="317"/>
      <c r="EQ59" s="317"/>
      <c r="ER59" s="318"/>
      <c r="ES59" s="308" t="s">
        <v>46</v>
      </c>
      <c r="ET59" s="309"/>
      <c r="EU59" s="309"/>
      <c r="EV59" s="309"/>
      <c r="EW59" s="309"/>
      <c r="EX59" s="309"/>
      <c r="EY59" s="309"/>
      <c r="EZ59" s="309"/>
      <c r="FA59" s="309"/>
      <c r="FB59" s="309"/>
      <c r="FC59" s="309"/>
      <c r="FD59" s="309"/>
      <c r="FE59" s="310"/>
    </row>
    <row r="60" spans="1:161" ht="10.5" customHeight="1">
      <c r="A60" s="273" t="s">
        <v>88</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5"/>
      <c r="BX60" s="192" t="s">
        <v>89</v>
      </c>
      <c r="BY60" s="193"/>
      <c r="BZ60" s="193"/>
      <c r="CA60" s="193"/>
      <c r="CB60" s="193"/>
      <c r="CC60" s="193"/>
      <c r="CD60" s="193"/>
      <c r="CE60" s="235"/>
      <c r="CF60" s="236" t="s">
        <v>90</v>
      </c>
      <c r="CG60" s="193"/>
      <c r="CH60" s="193"/>
      <c r="CI60" s="193"/>
      <c r="CJ60" s="193"/>
      <c r="CK60" s="193"/>
      <c r="CL60" s="193"/>
      <c r="CM60" s="193"/>
      <c r="CN60" s="193"/>
      <c r="CO60" s="193"/>
      <c r="CP60" s="193"/>
      <c r="CQ60" s="193"/>
      <c r="CR60" s="235"/>
      <c r="CS60" s="236" t="s">
        <v>460</v>
      </c>
      <c r="CT60" s="193"/>
      <c r="CU60" s="193"/>
      <c r="CV60" s="193"/>
      <c r="CW60" s="193"/>
      <c r="CX60" s="193"/>
      <c r="CY60" s="193"/>
      <c r="CZ60" s="193"/>
      <c r="DA60" s="193"/>
      <c r="DB60" s="193"/>
      <c r="DC60" s="193"/>
      <c r="DD60" s="193"/>
      <c r="DE60" s="235"/>
      <c r="DF60" s="316">
        <v>1200</v>
      </c>
      <c r="DG60" s="317"/>
      <c r="DH60" s="317"/>
      <c r="DI60" s="317"/>
      <c r="DJ60" s="317"/>
      <c r="DK60" s="317"/>
      <c r="DL60" s="317"/>
      <c r="DM60" s="317"/>
      <c r="DN60" s="317"/>
      <c r="DO60" s="317"/>
      <c r="DP60" s="317"/>
      <c r="DQ60" s="317"/>
      <c r="DR60" s="318"/>
      <c r="DS60" s="237"/>
      <c r="DT60" s="238"/>
      <c r="DU60" s="238"/>
      <c r="DV60" s="238"/>
      <c r="DW60" s="238"/>
      <c r="DX60" s="238"/>
      <c r="DY60" s="238"/>
      <c r="DZ60" s="238"/>
      <c r="EA60" s="238"/>
      <c r="EB60" s="238"/>
      <c r="EC60" s="238"/>
      <c r="ED60" s="238"/>
      <c r="EE60" s="239"/>
      <c r="EF60" s="237"/>
      <c r="EG60" s="238"/>
      <c r="EH60" s="238"/>
      <c r="EI60" s="238"/>
      <c r="EJ60" s="238"/>
      <c r="EK60" s="238"/>
      <c r="EL60" s="238"/>
      <c r="EM60" s="238"/>
      <c r="EN60" s="238"/>
      <c r="EO60" s="238"/>
      <c r="EP60" s="238"/>
      <c r="EQ60" s="238"/>
      <c r="ER60" s="239"/>
      <c r="ES60" s="308" t="s">
        <v>46</v>
      </c>
      <c r="ET60" s="309"/>
      <c r="EU60" s="309"/>
      <c r="EV60" s="309"/>
      <c r="EW60" s="309"/>
      <c r="EX60" s="309"/>
      <c r="EY60" s="309"/>
      <c r="EZ60" s="309"/>
      <c r="FA60" s="309"/>
      <c r="FB60" s="309"/>
      <c r="FC60" s="309"/>
      <c r="FD60" s="309"/>
      <c r="FE60" s="310"/>
    </row>
    <row r="61" spans="1:161" ht="22.5" customHeight="1">
      <c r="A61" s="306" t="s">
        <v>91</v>
      </c>
      <c r="B61" s="307"/>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192" t="s">
        <v>92</v>
      </c>
      <c r="BY61" s="193"/>
      <c r="BZ61" s="193"/>
      <c r="CA61" s="193"/>
      <c r="CB61" s="193"/>
      <c r="CC61" s="193"/>
      <c r="CD61" s="193"/>
      <c r="CE61" s="235"/>
      <c r="CF61" s="236" t="s">
        <v>93</v>
      </c>
      <c r="CG61" s="193"/>
      <c r="CH61" s="193"/>
      <c r="CI61" s="193"/>
      <c r="CJ61" s="193"/>
      <c r="CK61" s="193"/>
      <c r="CL61" s="193"/>
      <c r="CM61" s="193"/>
      <c r="CN61" s="193"/>
      <c r="CO61" s="193"/>
      <c r="CP61" s="193"/>
      <c r="CQ61" s="193"/>
      <c r="CR61" s="235"/>
      <c r="CS61" s="319"/>
      <c r="CT61" s="320"/>
      <c r="CU61" s="320"/>
      <c r="CV61" s="320"/>
      <c r="CW61" s="320"/>
      <c r="CX61" s="320"/>
      <c r="CY61" s="320"/>
      <c r="CZ61" s="320"/>
      <c r="DA61" s="320"/>
      <c r="DB61" s="320"/>
      <c r="DC61" s="320"/>
      <c r="DD61" s="320"/>
      <c r="DE61" s="321"/>
      <c r="DF61" s="237"/>
      <c r="DG61" s="238"/>
      <c r="DH61" s="238"/>
      <c r="DI61" s="238"/>
      <c r="DJ61" s="238"/>
      <c r="DK61" s="238"/>
      <c r="DL61" s="238"/>
      <c r="DM61" s="238"/>
      <c r="DN61" s="238"/>
      <c r="DO61" s="238"/>
      <c r="DP61" s="238"/>
      <c r="DQ61" s="238"/>
      <c r="DR61" s="239"/>
      <c r="DS61" s="237"/>
      <c r="DT61" s="238"/>
      <c r="DU61" s="238"/>
      <c r="DV61" s="238"/>
      <c r="DW61" s="238"/>
      <c r="DX61" s="238"/>
      <c r="DY61" s="238"/>
      <c r="DZ61" s="238"/>
      <c r="EA61" s="238"/>
      <c r="EB61" s="238"/>
      <c r="EC61" s="238"/>
      <c r="ED61" s="238"/>
      <c r="EE61" s="239"/>
      <c r="EF61" s="237"/>
      <c r="EG61" s="238"/>
      <c r="EH61" s="238"/>
      <c r="EI61" s="238"/>
      <c r="EJ61" s="238"/>
      <c r="EK61" s="238"/>
      <c r="EL61" s="238"/>
      <c r="EM61" s="238"/>
      <c r="EN61" s="238"/>
      <c r="EO61" s="238"/>
      <c r="EP61" s="238"/>
      <c r="EQ61" s="238"/>
      <c r="ER61" s="239"/>
      <c r="ES61" s="308" t="s">
        <v>46</v>
      </c>
      <c r="ET61" s="309"/>
      <c r="EU61" s="309"/>
      <c r="EV61" s="309"/>
      <c r="EW61" s="309"/>
      <c r="EX61" s="309"/>
      <c r="EY61" s="309"/>
      <c r="EZ61" s="309"/>
      <c r="FA61" s="309"/>
      <c r="FB61" s="309"/>
      <c r="FC61" s="309"/>
      <c r="FD61" s="309"/>
      <c r="FE61" s="310"/>
    </row>
    <row r="62" spans="1:161" ht="22.5" customHeight="1">
      <c r="A62" s="306" t="s">
        <v>94</v>
      </c>
      <c r="B62" s="307"/>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192" t="s">
        <v>95</v>
      </c>
      <c r="BY62" s="193"/>
      <c r="BZ62" s="193"/>
      <c r="CA62" s="193"/>
      <c r="CB62" s="193"/>
      <c r="CC62" s="193"/>
      <c r="CD62" s="193"/>
      <c r="CE62" s="235"/>
      <c r="CF62" s="236" t="s">
        <v>96</v>
      </c>
      <c r="CG62" s="193"/>
      <c r="CH62" s="193"/>
      <c r="CI62" s="193"/>
      <c r="CJ62" s="193"/>
      <c r="CK62" s="193"/>
      <c r="CL62" s="193"/>
      <c r="CM62" s="193"/>
      <c r="CN62" s="193"/>
      <c r="CO62" s="193"/>
      <c r="CP62" s="193"/>
      <c r="CQ62" s="193"/>
      <c r="CR62" s="235"/>
      <c r="CS62" s="236" t="s">
        <v>272</v>
      </c>
      <c r="CT62" s="193"/>
      <c r="CU62" s="193"/>
      <c r="CV62" s="193"/>
      <c r="CW62" s="193"/>
      <c r="CX62" s="193"/>
      <c r="CY62" s="193"/>
      <c r="CZ62" s="193"/>
      <c r="DA62" s="193"/>
      <c r="DB62" s="193"/>
      <c r="DC62" s="193"/>
      <c r="DD62" s="193"/>
      <c r="DE62" s="235"/>
      <c r="DF62" s="251">
        <f>DF63</f>
        <v>4001071</v>
      </c>
      <c r="DG62" s="252"/>
      <c r="DH62" s="252"/>
      <c r="DI62" s="252"/>
      <c r="DJ62" s="252"/>
      <c r="DK62" s="252"/>
      <c r="DL62" s="252"/>
      <c r="DM62" s="252"/>
      <c r="DN62" s="252"/>
      <c r="DO62" s="252"/>
      <c r="DP62" s="252"/>
      <c r="DQ62" s="252"/>
      <c r="DR62" s="253"/>
      <c r="DS62" s="251">
        <f>DS63</f>
        <v>3925288</v>
      </c>
      <c r="DT62" s="252"/>
      <c r="DU62" s="252"/>
      <c r="DV62" s="252"/>
      <c r="DW62" s="252"/>
      <c r="DX62" s="252"/>
      <c r="DY62" s="252"/>
      <c r="DZ62" s="252"/>
      <c r="EA62" s="252"/>
      <c r="EB62" s="252"/>
      <c r="EC62" s="252"/>
      <c r="ED62" s="252"/>
      <c r="EE62" s="253"/>
      <c r="EF62" s="251">
        <f>EF63</f>
        <v>3892533</v>
      </c>
      <c r="EG62" s="252"/>
      <c r="EH62" s="252"/>
      <c r="EI62" s="252"/>
      <c r="EJ62" s="252"/>
      <c r="EK62" s="252"/>
      <c r="EL62" s="252"/>
      <c r="EM62" s="252"/>
      <c r="EN62" s="252"/>
      <c r="EO62" s="252"/>
      <c r="EP62" s="252"/>
      <c r="EQ62" s="252"/>
      <c r="ER62" s="253"/>
      <c r="ES62" s="308" t="s">
        <v>46</v>
      </c>
      <c r="ET62" s="309"/>
      <c r="EU62" s="309"/>
      <c r="EV62" s="309"/>
      <c r="EW62" s="309"/>
      <c r="EX62" s="309"/>
      <c r="EY62" s="309"/>
      <c r="EZ62" s="309"/>
      <c r="FA62" s="309"/>
      <c r="FB62" s="309"/>
      <c r="FC62" s="309"/>
      <c r="FD62" s="309"/>
      <c r="FE62" s="310"/>
    </row>
    <row r="63" spans="1:161" ht="22.5" customHeight="1">
      <c r="A63" s="322" t="s">
        <v>97</v>
      </c>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192" t="s">
        <v>98</v>
      </c>
      <c r="BY63" s="193"/>
      <c r="BZ63" s="193"/>
      <c r="CA63" s="193"/>
      <c r="CB63" s="193"/>
      <c r="CC63" s="193"/>
      <c r="CD63" s="193"/>
      <c r="CE63" s="235"/>
      <c r="CF63" s="236" t="s">
        <v>96</v>
      </c>
      <c r="CG63" s="193"/>
      <c r="CH63" s="193"/>
      <c r="CI63" s="193"/>
      <c r="CJ63" s="193"/>
      <c r="CK63" s="193"/>
      <c r="CL63" s="193"/>
      <c r="CM63" s="193"/>
      <c r="CN63" s="193"/>
      <c r="CO63" s="193"/>
      <c r="CP63" s="193"/>
      <c r="CQ63" s="193"/>
      <c r="CR63" s="235"/>
      <c r="CS63" s="236" t="s">
        <v>272</v>
      </c>
      <c r="CT63" s="193"/>
      <c r="CU63" s="193"/>
      <c r="CV63" s="193"/>
      <c r="CW63" s="193"/>
      <c r="CX63" s="193"/>
      <c r="CY63" s="193"/>
      <c r="CZ63" s="193"/>
      <c r="DA63" s="193"/>
      <c r="DB63" s="193"/>
      <c r="DC63" s="193"/>
      <c r="DD63" s="193"/>
      <c r="DE63" s="235"/>
      <c r="DF63" s="316">
        <v>4001071</v>
      </c>
      <c r="DG63" s="317"/>
      <c r="DH63" s="317"/>
      <c r="DI63" s="317"/>
      <c r="DJ63" s="317"/>
      <c r="DK63" s="317"/>
      <c r="DL63" s="317"/>
      <c r="DM63" s="317"/>
      <c r="DN63" s="317"/>
      <c r="DO63" s="317"/>
      <c r="DP63" s="317"/>
      <c r="DQ63" s="317"/>
      <c r="DR63" s="318"/>
      <c r="DS63" s="316">
        <f>1138247+2787041</f>
        <v>3925288</v>
      </c>
      <c r="DT63" s="317"/>
      <c r="DU63" s="317"/>
      <c r="DV63" s="317"/>
      <c r="DW63" s="317"/>
      <c r="DX63" s="317"/>
      <c r="DY63" s="317"/>
      <c r="DZ63" s="317"/>
      <c r="EA63" s="317"/>
      <c r="EB63" s="317"/>
      <c r="EC63" s="317"/>
      <c r="ED63" s="317"/>
      <c r="EE63" s="318"/>
      <c r="EF63" s="316">
        <f>1105492+2787041</f>
        <v>3892533</v>
      </c>
      <c r="EG63" s="317"/>
      <c r="EH63" s="317"/>
      <c r="EI63" s="317"/>
      <c r="EJ63" s="317"/>
      <c r="EK63" s="317"/>
      <c r="EL63" s="317"/>
      <c r="EM63" s="317"/>
      <c r="EN63" s="317"/>
      <c r="EO63" s="317"/>
      <c r="EP63" s="317"/>
      <c r="EQ63" s="317"/>
      <c r="ER63" s="318"/>
      <c r="ES63" s="308" t="s">
        <v>46</v>
      </c>
      <c r="ET63" s="309"/>
      <c r="EU63" s="309"/>
      <c r="EV63" s="309"/>
      <c r="EW63" s="309"/>
      <c r="EX63" s="309"/>
      <c r="EY63" s="309"/>
      <c r="EZ63" s="309"/>
      <c r="FA63" s="309"/>
      <c r="FB63" s="309"/>
      <c r="FC63" s="309"/>
      <c r="FD63" s="309"/>
      <c r="FE63" s="310"/>
    </row>
    <row r="64" spans="1:161" s="130" customFormat="1" ht="11.25" customHeight="1">
      <c r="A64" s="324" t="s">
        <v>99</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6"/>
      <c r="BX64" s="327" t="s">
        <v>100</v>
      </c>
      <c r="BY64" s="328"/>
      <c r="BZ64" s="328"/>
      <c r="CA64" s="328"/>
      <c r="CB64" s="328"/>
      <c r="CC64" s="328"/>
      <c r="CD64" s="328"/>
      <c r="CE64" s="329"/>
      <c r="CF64" s="330" t="s">
        <v>96</v>
      </c>
      <c r="CG64" s="328"/>
      <c r="CH64" s="328"/>
      <c r="CI64" s="328"/>
      <c r="CJ64" s="328"/>
      <c r="CK64" s="328"/>
      <c r="CL64" s="328"/>
      <c r="CM64" s="328"/>
      <c r="CN64" s="328"/>
      <c r="CO64" s="328"/>
      <c r="CP64" s="328"/>
      <c r="CQ64" s="328"/>
      <c r="CR64" s="329"/>
      <c r="CS64" s="331"/>
      <c r="CT64" s="332"/>
      <c r="CU64" s="332"/>
      <c r="CV64" s="332"/>
      <c r="CW64" s="332"/>
      <c r="CX64" s="332"/>
      <c r="CY64" s="332"/>
      <c r="CZ64" s="332"/>
      <c r="DA64" s="332"/>
      <c r="DB64" s="332"/>
      <c r="DC64" s="332"/>
      <c r="DD64" s="332"/>
      <c r="DE64" s="333"/>
      <c r="DF64" s="334"/>
      <c r="DG64" s="335"/>
      <c r="DH64" s="335"/>
      <c r="DI64" s="335"/>
      <c r="DJ64" s="335"/>
      <c r="DK64" s="335"/>
      <c r="DL64" s="335"/>
      <c r="DM64" s="335"/>
      <c r="DN64" s="335"/>
      <c r="DO64" s="335"/>
      <c r="DP64" s="335"/>
      <c r="DQ64" s="335"/>
      <c r="DR64" s="336"/>
      <c r="DS64" s="334"/>
      <c r="DT64" s="335"/>
      <c r="DU64" s="335"/>
      <c r="DV64" s="335"/>
      <c r="DW64" s="335"/>
      <c r="DX64" s="335"/>
      <c r="DY64" s="335"/>
      <c r="DZ64" s="335"/>
      <c r="EA64" s="335"/>
      <c r="EB64" s="335"/>
      <c r="EC64" s="335"/>
      <c r="ED64" s="335"/>
      <c r="EE64" s="336"/>
      <c r="EF64" s="334"/>
      <c r="EG64" s="335"/>
      <c r="EH64" s="335"/>
      <c r="EI64" s="335"/>
      <c r="EJ64" s="335"/>
      <c r="EK64" s="335"/>
      <c r="EL64" s="335"/>
      <c r="EM64" s="335"/>
      <c r="EN64" s="335"/>
      <c r="EO64" s="335"/>
      <c r="EP64" s="335"/>
      <c r="EQ64" s="335"/>
      <c r="ER64" s="336"/>
      <c r="ES64" s="188" t="s">
        <v>46</v>
      </c>
      <c r="ET64" s="189"/>
      <c r="EU64" s="189"/>
      <c r="EV64" s="189"/>
      <c r="EW64" s="189"/>
      <c r="EX64" s="189"/>
      <c r="EY64" s="189"/>
      <c r="EZ64" s="189"/>
      <c r="FA64" s="189"/>
      <c r="FB64" s="189"/>
      <c r="FC64" s="189"/>
      <c r="FD64" s="189"/>
      <c r="FE64" s="337"/>
    </row>
    <row r="65" spans="1:161" ht="11.25" customHeight="1">
      <c r="A65" s="273" t="s">
        <v>101</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5"/>
      <c r="BX65" s="192" t="s">
        <v>102</v>
      </c>
      <c r="BY65" s="193"/>
      <c r="BZ65" s="193"/>
      <c r="CA65" s="193"/>
      <c r="CB65" s="193"/>
      <c r="CC65" s="193"/>
      <c r="CD65" s="193"/>
      <c r="CE65" s="235"/>
      <c r="CF65" s="236" t="s">
        <v>103</v>
      </c>
      <c r="CG65" s="193"/>
      <c r="CH65" s="193"/>
      <c r="CI65" s="193"/>
      <c r="CJ65" s="193"/>
      <c r="CK65" s="193"/>
      <c r="CL65" s="193"/>
      <c r="CM65" s="193"/>
      <c r="CN65" s="193"/>
      <c r="CO65" s="193"/>
      <c r="CP65" s="193"/>
      <c r="CQ65" s="193"/>
      <c r="CR65" s="235"/>
      <c r="CS65" s="319"/>
      <c r="CT65" s="320"/>
      <c r="CU65" s="320"/>
      <c r="CV65" s="320"/>
      <c r="CW65" s="320"/>
      <c r="CX65" s="320"/>
      <c r="CY65" s="320"/>
      <c r="CZ65" s="320"/>
      <c r="DA65" s="320"/>
      <c r="DB65" s="320"/>
      <c r="DC65" s="320"/>
      <c r="DD65" s="320"/>
      <c r="DE65" s="321"/>
      <c r="DF65" s="237"/>
      <c r="DG65" s="238"/>
      <c r="DH65" s="238"/>
      <c r="DI65" s="238"/>
      <c r="DJ65" s="238"/>
      <c r="DK65" s="238"/>
      <c r="DL65" s="238"/>
      <c r="DM65" s="238"/>
      <c r="DN65" s="238"/>
      <c r="DO65" s="238"/>
      <c r="DP65" s="238"/>
      <c r="DQ65" s="238"/>
      <c r="DR65" s="239"/>
      <c r="DS65" s="237"/>
      <c r="DT65" s="238"/>
      <c r="DU65" s="238"/>
      <c r="DV65" s="238"/>
      <c r="DW65" s="238"/>
      <c r="DX65" s="238"/>
      <c r="DY65" s="238"/>
      <c r="DZ65" s="238"/>
      <c r="EA65" s="238"/>
      <c r="EB65" s="238"/>
      <c r="EC65" s="238"/>
      <c r="ED65" s="238"/>
      <c r="EE65" s="239"/>
      <c r="EF65" s="237"/>
      <c r="EG65" s="238"/>
      <c r="EH65" s="238"/>
      <c r="EI65" s="238"/>
      <c r="EJ65" s="238"/>
      <c r="EK65" s="238"/>
      <c r="EL65" s="238"/>
      <c r="EM65" s="238"/>
      <c r="EN65" s="238"/>
      <c r="EO65" s="238"/>
      <c r="EP65" s="238"/>
      <c r="EQ65" s="238"/>
      <c r="ER65" s="239"/>
      <c r="ES65" s="308" t="s">
        <v>46</v>
      </c>
      <c r="ET65" s="309"/>
      <c r="EU65" s="309"/>
      <c r="EV65" s="309"/>
      <c r="EW65" s="309"/>
      <c r="EX65" s="309"/>
      <c r="EY65" s="309"/>
      <c r="EZ65" s="309"/>
      <c r="FA65" s="309"/>
      <c r="FB65" s="309"/>
      <c r="FC65" s="309"/>
      <c r="FD65" s="309"/>
      <c r="FE65" s="310"/>
    </row>
    <row r="66" spans="1:161" ht="21.75" customHeight="1">
      <c r="A66" s="273" t="s">
        <v>461</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5"/>
      <c r="BX66" s="192" t="s">
        <v>105</v>
      </c>
      <c r="BY66" s="193"/>
      <c r="BZ66" s="193"/>
      <c r="CA66" s="193"/>
      <c r="CB66" s="193"/>
      <c r="CC66" s="193"/>
      <c r="CD66" s="193"/>
      <c r="CE66" s="235"/>
      <c r="CF66" s="236" t="s">
        <v>462</v>
      </c>
      <c r="CG66" s="193"/>
      <c r="CH66" s="193"/>
      <c r="CI66" s="193"/>
      <c r="CJ66" s="193"/>
      <c r="CK66" s="193"/>
      <c r="CL66" s="193"/>
      <c r="CM66" s="193"/>
      <c r="CN66" s="193"/>
      <c r="CO66" s="193"/>
      <c r="CP66" s="193"/>
      <c r="CQ66" s="193"/>
      <c r="CR66" s="235"/>
      <c r="CS66" s="319"/>
      <c r="CT66" s="320"/>
      <c r="CU66" s="320"/>
      <c r="CV66" s="320"/>
      <c r="CW66" s="320"/>
      <c r="CX66" s="320"/>
      <c r="CY66" s="320"/>
      <c r="CZ66" s="320"/>
      <c r="DA66" s="320"/>
      <c r="DB66" s="320"/>
      <c r="DC66" s="320"/>
      <c r="DD66" s="320"/>
      <c r="DE66" s="321"/>
      <c r="DF66" s="237"/>
      <c r="DG66" s="238"/>
      <c r="DH66" s="238"/>
      <c r="DI66" s="238"/>
      <c r="DJ66" s="238"/>
      <c r="DK66" s="238"/>
      <c r="DL66" s="238"/>
      <c r="DM66" s="238"/>
      <c r="DN66" s="238"/>
      <c r="DO66" s="238"/>
      <c r="DP66" s="238"/>
      <c r="DQ66" s="238"/>
      <c r="DR66" s="239"/>
      <c r="DS66" s="237"/>
      <c r="DT66" s="238"/>
      <c r="DU66" s="238"/>
      <c r="DV66" s="238"/>
      <c r="DW66" s="238"/>
      <c r="DX66" s="238"/>
      <c r="DY66" s="238"/>
      <c r="DZ66" s="238"/>
      <c r="EA66" s="238"/>
      <c r="EB66" s="238"/>
      <c r="EC66" s="238"/>
      <c r="ED66" s="238"/>
      <c r="EE66" s="239"/>
      <c r="EF66" s="237"/>
      <c r="EG66" s="238"/>
      <c r="EH66" s="238"/>
      <c r="EI66" s="238"/>
      <c r="EJ66" s="238"/>
      <c r="EK66" s="238"/>
      <c r="EL66" s="238"/>
      <c r="EM66" s="238"/>
      <c r="EN66" s="238"/>
      <c r="EO66" s="238"/>
      <c r="EP66" s="238"/>
      <c r="EQ66" s="238"/>
      <c r="ER66" s="239"/>
      <c r="ES66" s="308" t="s">
        <v>46</v>
      </c>
      <c r="ET66" s="309"/>
      <c r="EU66" s="309"/>
      <c r="EV66" s="309"/>
      <c r="EW66" s="309"/>
      <c r="EX66" s="309"/>
      <c r="EY66" s="309"/>
      <c r="EZ66" s="309"/>
      <c r="FA66" s="309"/>
      <c r="FB66" s="309"/>
      <c r="FC66" s="309"/>
      <c r="FD66" s="309"/>
      <c r="FE66" s="310"/>
    </row>
    <row r="67" spans="1:161" s="130" customFormat="1" ht="12" customHeight="1" thickBot="1">
      <c r="A67" s="260" t="s">
        <v>104</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338"/>
      <c r="BV67" s="338"/>
      <c r="BW67" s="339"/>
      <c r="BX67" s="340" t="s">
        <v>108</v>
      </c>
      <c r="BY67" s="341"/>
      <c r="BZ67" s="341"/>
      <c r="CA67" s="341"/>
      <c r="CB67" s="341"/>
      <c r="CC67" s="341"/>
      <c r="CD67" s="341"/>
      <c r="CE67" s="342"/>
      <c r="CF67" s="343" t="s">
        <v>106</v>
      </c>
      <c r="CG67" s="341"/>
      <c r="CH67" s="341"/>
      <c r="CI67" s="341"/>
      <c r="CJ67" s="341"/>
      <c r="CK67" s="341"/>
      <c r="CL67" s="341"/>
      <c r="CM67" s="341"/>
      <c r="CN67" s="341"/>
      <c r="CO67" s="341"/>
      <c r="CP67" s="341"/>
      <c r="CQ67" s="341"/>
      <c r="CR67" s="342"/>
      <c r="CS67" s="344"/>
      <c r="CT67" s="345"/>
      <c r="CU67" s="345"/>
      <c r="CV67" s="345"/>
      <c r="CW67" s="345"/>
      <c r="CX67" s="345"/>
      <c r="CY67" s="345"/>
      <c r="CZ67" s="345"/>
      <c r="DA67" s="345"/>
      <c r="DB67" s="345"/>
      <c r="DC67" s="345"/>
      <c r="DD67" s="345"/>
      <c r="DE67" s="346"/>
      <c r="DF67" s="347"/>
      <c r="DG67" s="348"/>
      <c r="DH67" s="348"/>
      <c r="DI67" s="348"/>
      <c r="DJ67" s="348"/>
      <c r="DK67" s="348"/>
      <c r="DL67" s="348"/>
      <c r="DM67" s="348"/>
      <c r="DN67" s="348"/>
      <c r="DO67" s="348"/>
      <c r="DP67" s="348"/>
      <c r="DQ67" s="348"/>
      <c r="DR67" s="349"/>
      <c r="DS67" s="347"/>
      <c r="DT67" s="348"/>
      <c r="DU67" s="348"/>
      <c r="DV67" s="348"/>
      <c r="DW67" s="348"/>
      <c r="DX67" s="348"/>
      <c r="DY67" s="348"/>
      <c r="DZ67" s="348"/>
      <c r="EA67" s="348"/>
      <c r="EB67" s="348"/>
      <c r="EC67" s="348"/>
      <c r="ED67" s="348"/>
      <c r="EE67" s="349"/>
      <c r="EF67" s="347"/>
      <c r="EG67" s="348"/>
      <c r="EH67" s="348"/>
      <c r="EI67" s="348"/>
      <c r="EJ67" s="348"/>
      <c r="EK67" s="348"/>
      <c r="EL67" s="348"/>
      <c r="EM67" s="348"/>
      <c r="EN67" s="348"/>
      <c r="EO67" s="348"/>
      <c r="EP67" s="348"/>
      <c r="EQ67" s="348"/>
      <c r="ER67" s="349"/>
      <c r="ES67" s="350" t="s">
        <v>46</v>
      </c>
      <c r="ET67" s="351"/>
      <c r="EU67" s="351"/>
      <c r="EV67" s="351"/>
      <c r="EW67" s="351"/>
      <c r="EX67" s="351"/>
      <c r="EY67" s="351"/>
      <c r="EZ67" s="351"/>
      <c r="FA67" s="351"/>
      <c r="FB67" s="351"/>
      <c r="FC67" s="351"/>
      <c r="FD67" s="351"/>
      <c r="FE67" s="352"/>
    </row>
    <row r="68" spans="1:161" ht="21" customHeight="1">
      <c r="A68" s="273" t="s">
        <v>107</v>
      </c>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5"/>
      <c r="BX68" s="276" t="s">
        <v>463</v>
      </c>
      <c r="BY68" s="182"/>
      <c r="BZ68" s="182"/>
      <c r="CA68" s="182"/>
      <c r="CB68" s="182"/>
      <c r="CC68" s="182"/>
      <c r="CD68" s="182"/>
      <c r="CE68" s="277"/>
      <c r="CF68" s="278" t="s">
        <v>109</v>
      </c>
      <c r="CG68" s="182"/>
      <c r="CH68" s="182"/>
      <c r="CI68" s="182"/>
      <c r="CJ68" s="182"/>
      <c r="CK68" s="182"/>
      <c r="CL68" s="182"/>
      <c r="CM68" s="182"/>
      <c r="CN68" s="182"/>
      <c r="CO68" s="182"/>
      <c r="CP68" s="182"/>
      <c r="CQ68" s="182"/>
      <c r="CR68" s="277"/>
      <c r="CS68" s="353"/>
      <c r="CT68" s="354"/>
      <c r="CU68" s="354"/>
      <c r="CV68" s="354"/>
      <c r="CW68" s="354"/>
      <c r="CX68" s="354"/>
      <c r="CY68" s="354"/>
      <c r="CZ68" s="354"/>
      <c r="DA68" s="354"/>
      <c r="DB68" s="354"/>
      <c r="DC68" s="354"/>
      <c r="DD68" s="354"/>
      <c r="DE68" s="355"/>
      <c r="DF68" s="356"/>
      <c r="DG68" s="357"/>
      <c r="DH68" s="357"/>
      <c r="DI68" s="357"/>
      <c r="DJ68" s="357"/>
      <c r="DK68" s="357"/>
      <c r="DL68" s="357"/>
      <c r="DM68" s="357"/>
      <c r="DN68" s="357"/>
      <c r="DO68" s="357"/>
      <c r="DP68" s="357"/>
      <c r="DQ68" s="357"/>
      <c r="DR68" s="358"/>
      <c r="DS68" s="356"/>
      <c r="DT68" s="357"/>
      <c r="DU68" s="357"/>
      <c r="DV68" s="357"/>
      <c r="DW68" s="357"/>
      <c r="DX68" s="357"/>
      <c r="DY68" s="357"/>
      <c r="DZ68" s="357"/>
      <c r="EA68" s="357"/>
      <c r="EB68" s="357"/>
      <c r="EC68" s="357"/>
      <c r="ED68" s="357"/>
      <c r="EE68" s="358"/>
      <c r="EF68" s="356"/>
      <c r="EG68" s="357"/>
      <c r="EH68" s="357"/>
      <c r="EI68" s="357"/>
      <c r="EJ68" s="357"/>
      <c r="EK68" s="357"/>
      <c r="EL68" s="357"/>
      <c r="EM68" s="357"/>
      <c r="EN68" s="357"/>
      <c r="EO68" s="357"/>
      <c r="EP68" s="357"/>
      <c r="EQ68" s="357"/>
      <c r="ER68" s="358"/>
      <c r="ES68" s="359" t="s">
        <v>46</v>
      </c>
      <c r="ET68" s="360"/>
      <c r="EU68" s="360"/>
      <c r="EV68" s="360"/>
      <c r="EW68" s="360"/>
      <c r="EX68" s="360"/>
      <c r="EY68" s="360"/>
      <c r="EZ68" s="360"/>
      <c r="FA68" s="360"/>
      <c r="FB68" s="360"/>
      <c r="FC68" s="360"/>
      <c r="FD68" s="360"/>
      <c r="FE68" s="361"/>
    </row>
    <row r="69" spans="1:161" ht="21.75" customHeight="1">
      <c r="A69" s="322" t="s">
        <v>110</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192" t="s">
        <v>464</v>
      </c>
      <c r="BY69" s="193"/>
      <c r="BZ69" s="193"/>
      <c r="CA69" s="193"/>
      <c r="CB69" s="193"/>
      <c r="CC69" s="193"/>
      <c r="CD69" s="193"/>
      <c r="CE69" s="235"/>
      <c r="CF69" s="236" t="s">
        <v>109</v>
      </c>
      <c r="CG69" s="193"/>
      <c r="CH69" s="193"/>
      <c r="CI69" s="193"/>
      <c r="CJ69" s="193"/>
      <c r="CK69" s="193"/>
      <c r="CL69" s="193"/>
      <c r="CM69" s="193"/>
      <c r="CN69" s="193"/>
      <c r="CO69" s="193"/>
      <c r="CP69" s="193"/>
      <c r="CQ69" s="193"/>
      <c r="CR69" s="235"/>
      <c r="CS69" s="319"/>
      <c r="CT69" s="320"/>
      <c r="CU69" s="320"/>
      <c r="CV69" s="320"/>
      <c r="CW69" s="320"/>
      <c r="CX69" s="320"/>
      <c r="CY69" s="320"/>
      <c r="CZ69" s="320"/>
      <c r="DA69" s="320"/>
      <c r="DB69" s="320"/>
      <c r="DC69" s="320"/>
      <c r="DD69" s="320"/>
      <c r="DE69" s="321"/>
      <c r="DF69" s="362"/>
      <c r="DG69" s="363"/>
      <c r="DH69" s="363"/>
      <c r="DI69" s="363"/>
      <c r="DJ69" s="363"/>
      <c r="DK69" s="363"/>
      <c r="DL69" s="363"/>
      <c r="DM69" s="363"/>
      <c r="DN69" s="363"/>
      <c r="DO69" s="363"/>
      <c r="DP69" s="363"/>
      <c r="DQ69" s="363"/>
      <c r="DR69" s="364"/>
      <c r="DS69" s="362"/>
      <c r="DT69" s="363"/>
      <c r="DU69" s="363"/>
      <c r="DV69" s="363"/>
      <c r="DW69" s="363"/>
      <c r="DX69" s="363"/>
      <c r="DY69" s="363"/>
      <c r="DZ69" s="363"/>
      <c r="EA69" s="363"/>
      <c r="EB69" s="363"/>
      <c r="EC69" s="363"/>
      <c r="ED69" s="363"/>
      <c r="EE69" s="364"/>
      <c r="EF69" s="362"/>
      <c r="EG69" s="363"/>
      <c r="EH69" s="363"/>
      <c r="EI69" s="363"/>
      <c r="EJ69" s="363"/>
      <c r="EK69" s="363"/>
      <c r="EL69" s="363"/>
      <c r="EM69" s="363"/>
      <c r="EN69" s="363"/>
      <c r="EO69" s="363"/>
      <c r="EP69" s="363"/>
      <c r="EQ69" s="363"/>
      <c r="ER69" s="364"/>
      <c r="ES69" s="308" t="s">
        <v>46</v>
      </c>
      <c r="ET69" s="309"/>
      <c r="EU69" s="309"/>
      <c r="EV69" s="309"/>
      <c r="EW69" s="309"/>
      <c r="EX69" s="309"/>
      <c r="EY69" s="309"/>
      <c r="EZ69" s="309"/>
      <c r="FA69" s="309"/>
      <c r="FB69" s="309"/>
      <c r="FC69" s="309"/>
      <c r="FD69" s="309"/>
      <c r="FE69" s="310"/>
    </row>
    <row r="70" spans="1:161" ht="10.5" customHeight="1">
      <c r="A70" s="249" t="s">
        <v>111</v>
      </c>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192" t="s">
        <v>112</v>
      </c>
      <c r="BY70" s="193"/>
      <c r="BZ70" s="193"/>
      <c r="CA70" s="193"/>
      <c r="CB70" s="193"/>
      <c r="CC70" s="193"/>
      <c r="CD70" s="193"/>
      <c r="CE70" s="235"/>
      <c r="CF70" s="236" t="s">
        <v>113</v>
      </c>
      <c r="CG70" s="193"/>
      <c r="CH70" s="193"/>
      <c r="CI70" s="193"/>
      <c r="CJ70" s="193"/>
      <c r="CK70" s="193"/>
      <c r="CL70" s="193"/>
      <c r="CM70" s="193"/>
      <c r="CN70" s="193"/>
      <c r="CO70" s="193"/>
      <c r="CP70" s="193"/>
      <c r="CQ70" s="193"/>
      <c r="CR70" s="235"/>
      <c r="CS70" s="319"/>
      <c r="CT70" s="320"/>
      <c r="CU70" s="320"/>
      <c r="CV70" s="320"/>
      <c r="CW70" s="320"/>
      <c r="CX70" s="320"/>
      <c r="CY70" s="320"/>
      <c r="CZ70" s="320"/>
      <c r="DA70" s="320"/>
      <c r="DB70" s="320"/>
      <c r="DC70" s="320"/>
      <c r="DD70" s="320"/>
      <c r="DE70" s="321"/>
      <c r="DF70" s="246">
        <f>DF71+DF72+DF74+DF75+DF76</f>
        <v>733448</v>
      </c>
      <c r="DG70" s="365"/>
      <c r="DH70" s="365"/>
      <c r="DI70" s="365"/>
      <c r="DJ70" s="365"/>
      <c r="DK70" s="365"/>
      <c r="DL70" s="365"/>
      <c r="DM70" s="365"/>
      <c r="DN70" s="365"/>
      <c r="DO70" s="365"/>
      <c r="DP70" s="365"/>
      <c r="DQ70" s="365"/>
      <c r="DR70" s="366"/>
      <c r="DS70" s="246">
        <f>DS71+DS72+DS74+DS75+DS76</f>
        <v>733448</v>
      </c>
      <c r="DT70" s="365"/>
      <c r="DU70" s="365"/>
      <c r="DV70" s="365"/>
      <c r="DW70" s="365"/>
      <c r="DX70" s="365"/>
      <c r="DY70" s="365"/>
      <c r="DZ70" s="365"/>
      <c r="EA70" s="365"/>
      <c r="EB70" s="365"/>
      <c r="EC70" s="365"/>
      <c r="ED70" s="365"/>
      <c r="EE70" s="366"/>
      <c r="EF70" s="246">
        <f>EF71+EF72+EF74+EF75+EF76</f>
        <v>733448</v>
      </c>
      <c r="EG70" s="365"/>
      <c r="EH70" s="365"/>
      <c r="EI70" s="365"/>
      <c r="EJ70" s="365"/>
      <c r="EK70" s="365"/>
      <c r="EL70" s="365"/>
      <c r="EM70" s="365"/>
      <c r="EN70" s="365"/>
      <c r="EO70" s="365"/>
      <c r="EP70" s="365"/>
      <c r="EQ70" s="365"/>
      <c r="ER70" s="366"/>
      <c r="ES70" s="308" t="s">
        <v>46</v>
      </c>
      <c r="ET70" s="309"/>
      <c r="EU70" s="309"/>
      <c r="EV70" s="309"/>
      <c r="EW70" s="309"/>
      <c r="EX70" s="309"/>
      <c r="EY70" s="309"/>
      <c r="EZ70" s="309"/>
      <c r="FA70" s="309"/>
      <c r="FB70" s="309"/>
      <c r="FC70" s="309"/>
      <c r="FD70" s="309"/>
      <c r="FE70" s="310"/>
    </row>
    <row r="71" spans="1:161" ht="21.75" customHeight="1">
      <c r="A71" s="306" t="s">
        <v>114</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7"/>
      <c r="BX71" s="192" t="s">
        <v>115</v>
      </c>
      <c r="BY71" s="193"/>
      <c r="BZ71" s="193"/>
      <c r="CA71" s="193"/>
      <c r="CB71" s="193"/>
      <c r="CC71" s="193"/>
      <c r="CD71" s="193"/>
      <c r="CE71" s="235"/>
      <c r="CF71" s="236" t="s">
        <v>116</v>
      </c>
      <c r="CG71" s="193"/>
      <c r="CH71" s="193"/>
      <c r="CI71" s="193"/>
      <c r="CJ71" s="193"/>
      <c r="CK71" s="193"/>
      <c r="CL71" s="193"/>
      <c r="CM71" s="193"/>
      <c r="CN71" s="193"/>
      <c r="CO71" s="193"/>
      <c r="CP71" s="193"/>
      <c r="CQ71" s="193"/>
      <c r="CR71" s="235"/>
      <c r="CS71" s="319"/>
      <c r="CT71" s="320"/>
      <c r="CU71" s="320"/>
      <c r="CV71" s="320"/>
      <c r="CW71" s="320"/>
      <c r="CX71" s="320"/>
      <c r="CY71" s="320"/>
      <c r="CZ71" s="320"/>
      <c r="DA71" s="320"/>
      <c r="DB71" s="320"/>
      <c r="DC71" s="320"/>
      <c r="DD71" s="320"/>
      <c r="DE71" s="321"/>
      <c r="DF71" s="308"/>
      <c r="DG71" s="309"/>
      <c r="DH71" s="309"/>
      <c r="DI71" s="309"/>
      <c r="DJ71" s="309"/>
      <c r="DK71" s="309"/>
      <c r="DL71" s="309"/>
      <c r="DM71" s="309"/>
      <c r="DN71" s="309"/>
      <c r="DO71" s="309"/>
      <c r="DP71" s="309"/>
      <c r="DQ71" s="309"/>
      <c r="DR71" s="367"/>
      <c r="DS71" s="251"/>
      <c r="DT71" s="252"/>
      <c r="DU71" s="252"/>
      <c r="DV71" s="252"/>
      <c r="DW71" s="252"/>
      <c r="DX71" s="252"/>
      <c r="DY71" s="252"/>
      <c r="DZ71" s="252"/>
      <c r="EA71" s="252"/>
      <c r="EB71" s="252"/>
      <c r="EC71" s="252"/>
      <c r="ED71" s="252"/>
      <c r="EE71" s="253"/>
      <c r="EF71" s="251"/>
      <c r="EG71" s="252"/>
      <c r="EH71" s="252"/>
      <c r="EI71" s="252"/>
      <c r="EJ71" s="252"/>
      <c r="EK71" s="252"/>
      <c r="EL71" s="252"/>
      <c r="EM71" s="252"/>
      <c r="EN71" s="252"/>
      <c r="EO71" s="252"/>
      <c r="EP71" s="252"/>
      <c r="EQ71" s="252"/>
      <c r="ER71" s="253"/>
      <c r="ES71" s="308" t="s">
        <v>46</v>
      </c>
      <c r="ET71" s="309"/>
      <c r="EU71" s="309"/>
      <c r="EV71" s="309"/>
      <c r="EW71" s="309"/>
      <c r="EX71" s="309"/>
      <c r="EY71" s="309"/>
      <c r="EZ71" s="309"/>
      <c r="FA71" s="309"/>
      <c r="FB71" s="309"/>
      <c r="FC71" s="309"/>
      <c r="FD71" s="309"/>
      <c r="FE71" s="310"/>
    </row>
    <row r="72" spans="1:161" ht="33.75" customHeight="1">
      <c r="A72" s="322" t="s">
        <v>117</v>
      </c>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192" t="s">
        <v>118</v>
      </c>
      <c r="BY72" s="193"/>
      <c r="BZ72" s="193"/>
      <c r="CA72" s="193"/>
      <c r="CB72" s="193"/>
      <c r="CC72" s="193"/>
      <c r="CD72" s="193"/>
      <c r="CE72" s="235"/>
      <c r="CF72" s="236" t="s">
        <v>465</v>
      </c>
      <c r="CG72" s="193"/>
      <c r="CH72" s="193"/>
      <c r="CI72" s="193"/>
      <c r="CJ72" s="193"/>
      <c r="CK72" s="193"/>
      <c r="CL72" s="193"/>
      <c r="CM72" s="193"/>
      <c r="CN72" s="193"/>
      <c r="CO72" s="193"/>
      <c r="CP72" s="193"/>
      <c r="CQ72" s="193"/>
      <c r="CR72" s="235"/>
      <c r="CS72" s="236" t="s">
        <v>466</v>
      </c>
      <c r="CT72" s="193"/>
      <c r="CU72" s="193"/>
      <c r="CV72" s="193"/>
      <c r="CW72" s="193"/>
      <c r="CX72" s="193"/>
      <c r="CY72" s="193"/>
      <c r="CZ72" s="193"/>
      <c r="DA72" s="193"/>
      <c r="DB72" s="193"/>
      <c r="DC72" s="193"/>
      <c r="DD72" s="193"/>
      <c r="DE72" s="235"/>
      <c r="DF72" s="316">
        <v>733448</v>
      </c>
      <c r="DG72" s="317"/>
      <c r="DH72" s="317"/>
      <c r="DI72" s="317"/>
      <c r="DJ72" s="317"/>
      <c r="DK72" s="317"/>
      <c r="DL72" s="317"/>
      <c r="DM72" s="317"/>
      <c r="DN72" s="317"/>
      <c r="DO72" s="317"/>
      <c r="DP72" s="317"/>
      <c r="DQ72" s="317"/>
      <c r="DR72" s="318"/>
      <c r="DS72" s="316">
        <v>733448</v>
      </c>
      <c r="DT72" s="317"/>
      <c r="DU72" s="317"/>
      <c r="DV72" s="317"/>
      <c r="DW72" s="317"/>
      <c r="DX72" s="317"/>
      <c r="DY72" s="317"/>
      <c r="DZ72" s="317"/>
      <c r="EA72" s="317"/>
      <c r="EB72" s="317"/>
      <c r="EC72" s="317"/>
      <c r="ED72" s="317"/>
      <c r="EE72" s="318"/>
      <c r="EF72" s="316">
        <f>DS72</f>
        <v>733448</v>
      </c>
      <c r="EG72" s="317"/>
      <c r="EH72" s="317"/>
      <c r="EI72" s="317"/>
      <c r="EJ72" s="317"/>
      <c r="EK72" s="317"/>
      <c r="EL72" s="317"/>
      <c r="EM72" s="317"/>
      <c r="EN72" s="317"/>
      <c r="EO72" s="317"/>
      <c r="EP72" s="317"/>
      <c r="EQ72" s="317"/>
      <c r="ER72" s="318"/>
      <c r="ES72" s="308" t="s">
        <v>46</v>
      </c>
      <c r="ET72" s="309"/>
      <c r="EU72" s="309"/>
      <c r="EV72" s="309"/>
      <c r="EW72" s="309"/>
      <c r="EX72" s="309"/>
      <c r="EY72" s="309"/>
      <c r="EZ72" s="309"/>
      <c r="FA72" s="309"/>
      <c r="FB72" s="309"/>
      <c r="FC72" s="309"/>
      <c r="FD72" s="309"/>
      <c r="FE72" s="310"/>
    </row>
    <row r="73" spans="1:161" ht="10.5" customHeight="1">
      <c r="A73" s="322"/>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192"/>
      <c r="BY73" s="193"/>
      <c r="BZ73" s="193"/>
      <c r="CA73" s="193"/>
      <c r="CB73" s="193"/>
      <c r="CC73" s="193"/>
      <c r="CD73" s="193"/>
      <c r="CE73" s="235"/>
      <c r="CF73" s="236"/>
      <c r="CG73" s="193"/>
      <c r="CH73" s="193"/>
      <c r="CI73" s="193"/>
      <c r="CJ73" s="193"/>
      <c r="CK73" s="193"/>
      <c r="CL73" s="193"/>
      <c r="CM73" s="193"/>
      <c r="CN73" s="193"/>
      <c r="CO73" s="193"/>
      <c r="CP73" s="193"/>
      <c r="CQ73" s="193"/>
      <c r="CR73" s="235"/>
      <c r="CS73" s="319"/>
      <c r="CT73" s="320"/>
      <c r="CU73" s="320"/>
      <c r="CV73" s="320"/>
      <c r="CW73" s="320"/>
      <c r="CX73" s="320"/>
      <c r="CY73" s="320"/>
      <c r="CZ73" s="320"/>
      <c r="DA73" s="320"/>
      <c r="DB73" s="320"/>
      <c r="DC73" s="320"/>
      <c r="DD73" s="320"/>
      <c r="DE73" s="321"/>
      <c r="DF73" s="362"/>
      <c r="DG73" s="363"/>
      <c r="DH73" s="363"/>
      <c r="DI73" s="363"/>
      <c r="DJ73" s="363"/>
      <c r="DK73" s="363"/>
      <c r="DL73" s="363"/>
      <c r="DM73" s="363"/>
      <c r="DN73" s="363"/>
      <c r="DO73" s="363"/>
      <c r="DP73" s="363"/>
      <c r="DQ73" s="363"/>
      <c r="DR73" s="364"/>
      <c r="DS73" s="362"/>
      <c r="DT73" s="363"/>
      <c r="DU73" s="363"/>
      <c r="DV73" s="363"/>
      <c r="DW73" s="363"/>
      <c r="DX73" s="363"/>
      <c r="DY73" s="363"/>
      <c r="DZ73" s="363"/>
      <c r="EA73" s="363"/>
      <c r="EB73" s="363"/>
      <c r="EC73" s="363"/>
      <c r="ED73" s="363"/>
      <c r="EE73" s="364"/>
      <c r="EF73" s="362"/>
      <c r="EG73" s="363"/>
      <c r="EH73" s="363"/>
      <c r="EI73" s="363"/>
      <c r="EJ73" s="363"/>
      <c r="EK73" s="363"/>
      <c r="EL73" s="363"/>
      <c r="EM73" s="363"/>
      <c r="EN73" s="363"/>
      <c r="EO73" s="363"/>
      <c r="EP73" s="363"/>
      <c r="EQ73" s="363"/>
      <c r="ER73" s="364"/>
      <c r="ES73" s="308"/>
      <c r="ET73" s="309"/>
      <c r="EU73" s="309"/>
      <c r="EV73" s="309"/>
      <c r="EW73" s="309"/>
      <c r="EX73" s="309"/>
      <c r="EY73" s="309"/>
      <c r="EZ73" s="309"/>
      <c r="FA73" s="309"/>
      <c r="FB73" s="309"/>
      <c r="FC73" s="309"/>
      <c r="FD73" s="309"/>
      <c r="FE73" s="310"/>
    </row>
    <row r="74" spans="1:161" ht="21.75" customHeight="1">
      <c r="A74" s="306" t="s">
        <v>119</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7"/>
      <c r="BX74" s="192" t="s">
        <v>120</v>
      </c>
      <c r="BY74" s="193"/>
      <c r="BZ74" s="193"/>
      <c r="CA74" s="193"/>
      <c r="CB74" s="193"/>
      <c r="CC74" s="193"/>
      <c r="CD74" s="193"/>
      <c r="CE74" s="235"/>
      <c r="CF74" s="236" t="s">
        <v>121</v>
      </c>
      <c r="CG74" s="193"/>
      <c r="CH74" s="193"/>
      <c r="CI74" s="193"/>
      <c r="CJ74" s="193"/>
      <c r="CK74" s="193"/>
      <c r="CL74" s="193"/>
      <c r="CM74" s="193"/>
      <c r="CN74" s="193"/>
      <c r="CO74" s="193"/>
      <c r="CP74" s="193"/>
      <c r="CQ74" s="193"/>
      <c r="CR74" s="235"/>
      <c r="CS74" s="319"/>
      <c r="CT74" s="320"/>
      <c r="CU74" s="320"/>
      <c r="CV74" s="320"/>
      <c r="CW74" s="320"/>
      <c r="CX74" s="320"/>
      <c r="CY74" s="320"/>
      <c r="CZ74" s="320"/>
      <c r="DA74" s="320"/>
      <c r="DB74" s="320"/>
      <c r="DC74" s="320"/>
      <c r="DD74" s="320"/>
      <c r="DE74" s="321"/>
      <c r="DF74" s="362"/>
      <c r="DG74" s="363"/>
      <c r="DH74" s="363"/>
      <c r="DI74" s="363"/>
      <c r="DJ74" s="363"/>
      <c r="DK74" s="363"/>
      <c r="DL74" s="363"/>
      <c r="DM74" s="363"/>
      <c r="DN74" s="363"/>
      <c r="DO74" s="363"/>
      <c r="DP74" s="363"/>
      <c r="DQ74" s="363"/>
      <c r="DR74" s="364"/>
      <c r="DS74" s="362"/>
      <c r="DT74" s="363"/>
      <c r="DU74" s="363"/>
      <c r="DV74" s="363"/>
      <c r="DW74" s="363"/>
      <c r="DX74" s="363"/>
      <c r="DY74" s="363"/>
      <c r="DZ74" s="363"/>
      <c r="EA74" s="363"/>
      <c r="EB74" s="363"/>
      <c r="EC74" s="363"/>
      <c r="ED74" s="363"/>
      <c r="EE74" s="364"/>
      <c r="EF74" s="362"/>
      <c r="EG74" s="363"/>
      <c r="EH74" s="363"/>
      <c r="EI74" s="363"/>
      <c r="EJ74" s="363"/>
      <c r="EK74" s="363"/>
      <c r="EL74" s="363"/>
      <c r="EM74" s="363"/>
      <c r="EN74" s="363"/>
      <c r="EO74" s="363"/>
      <c r="EP74" s="363"/>
      <c r="EQ74" s="363"/>
      <c r="ER74" s="364"/>
      <c r="ES74" s="308" t="s">
        <v>46</v>
      </c>
      <c r="ET74" s="309"/>
      <c r="EU74" s="309"/>
      <c r="EV74" s="309"/>
      <c r="EW74" s="309"/>
      <c r="EX74" s="309"/>
      <c r="EY74" s="309"/>
      <c r="EZ74" s="309"/>
      <c r="FA74" s="309"/>
      <c r="FB74" s="309"/>
      <c r="FC74" s="309"/>
      <c r="FD74" s="309"/>
      <c r="FE74" s="310"/>
    </row>
    <row r="75" spans="1:161" ht="33.75" customHeight="1">
      <c r="A75" s="306" t="s">
        <v>122</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7"/>
      <c r="BX75" s="192" t="s">
        <v>123</v>
      </c>
      <c r="BY75" s="193"/>
      <c r="BZ75" s="193"/>
      <c r="CA75" s="193"/>
      <c r="CB75" s="193"/>
      <c r="CC75" s="193"/>
      <c r="CD75" s="193"/>
      <c r="CE75" s="235"/>
      <c r="CF75" s="236" t="s">
        <v>124</v>
      </c>
      <c r="CG75" s="193"/>
      <c r="CH75" s="193"/>
      <c r="CI75" s="193"/>
      <c r="CJ75" s="193"/>
      <c r="CK75" s="193"/>
      <c r="CL75" s="193"/>
      <c r="CM75" s="193"/>
      <c r="CN75" s="193"/>
      <c r="CO75" s="193"/>
      <c r="CP75" s="193"/>
      <c r="CQ75" s="193"/>
      <c r="CR75" s="235"/>
      <c r="CS75" s="319"/>
      <c r="CT75" s="320"/>
      <c r="CU75" s="320"/>
      <c r="CV75" s="320"/>
      <c r="CW75" s="320"/>
      <c r="CX75" s="320"/>
      <c r="CY75" s="320"/>
      <c r="CZ75" s="320"/>
      <c r="DA75" s="320"/>
      <c r="DB75" s="320"/>
      <c r="DC75" s="320"/>
      <c r="DD75" s="320"/>
      <c r="DE75" s="321"/>
      <c r="DF75" s="362"/>
      <c r="DG75" s="363"/>
      <c r="DH75" s="363"/>
      <c r="DI75" s="363"/>
      <c r="DJ75" s="363"/>
      <c r="DK75" s="363"/>
      <c r="DL75" s="363"/>
      <c r="DM75" s="363"/>
      <c r="DN75" s="363"/>
      <c r="DO75" s="363"/>
      <c r="DP75" s="363"/>
      <c r="DQ75" s="363"/>
      <c r="DR75" s="364"/>
      <c r="DS75" s="362"/>
      <c r="DT75" s="363"/>
      <c r="DU75" s="363"/>
      <c r="DV75" s="363"/>
      <c r="DW75" s="363"/>
      <c r="DX75" s="363"/>
      <c r="DY75" s="363"/>
      <c r="DZ75" s="363"/>
      <c r="EA75" s="363"/>
      <c r="EB75" s="363"/>
      <c r="EC75" s="363"/>
      <c r="ED75" s="363"/>
      <c r="EE75" s="364"/>
      <c r="EF75" s="362"/>
      <c r="EG75" s="363"/>
      <c r="EH75" s="363"/>
      <c r="EI75" s="363"/>
      <c r="EJ75" s="363"/>
      <c r="EK75" s="363"/>
      <c r="EL75" s="363"/>
      <c r="EM75" s="363"/>
      <c r="EN75" s="363"/>
      <c r="EO75" s="363"/>
      <c r="EP75" s="363"/>
      <c r="EQ75" s="363"/>
      <c r="ER75" s="364"/>
      <c r="ES75" s="308" t="s">
        <v>46</v>
      </c>
      <c r="ET75" s="309"/>
      <c r="EU75" s="309"/>
      <c r="EV75" s="309"/>
      <c r="EW75" s="309"/>
      <c r="EX75" s="309"/>
      <c r="EY75" s="309"/>
      <c r="EZ75" s="309"/>
      <c r="FA75" s="309"/>
      <c r="FB75" s="309"/>
      <c r="FC75" s="309"/>
      <c r="FD75" s="309"/>
      <c r="FE75" s="310"/>
    </row>
    <row r="76" spans="1:161" ht="10.5" customHeight="1">
      <c r="A76" s="306" t="s">
        <v>467</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307"/>
      <c r="BS76" s="307"/>
      <c r="BT76" s="307"/>
      <c r="BU76" s="307"/>
      <c r="BV76" s="307"/>
      <c r="BW76" s="307"/>
      <c r="BX76" s="192" t="s">
        <v>125</v>
      </c>
      <c r="BY76" s="193"/>
      <c r="BZ76" s="193"/>
      <c r="CA76" s="193"/>
      <c r="CB76" s="193"/>
      <c r="CC76" s="193"/>
      <c r="CD76" s="193"/>
      <c r="CE76" s="235"/>
      <c r="CF76" s="236" t="s">
        <v>126</v>
      </c>
      <c r="CG76" s="193"/>
      <c r="CH76" s="193"/>
      <c r="CI76" s="193"/>
      <c r="CJ76" s="193"/>
      <c r="CK76" s="193"/>
      <c r="CL76" s="193"/>
      <c r="CM76" s="193"/>
      <c r="CN76" s="193"/>
      <c r="CO76" s="193"/>
      <c r="CP76" s="193"/>
      <c r="CQ76" s="193"/>
      <c r="CR76" s="235"/>
      <c r="CS76" s="319"/>
      <c r="CT76" s="320"/>
      <c r="CU76" s="320"/>
      <c r="CV76" s="320"/>
      <c r="CW76" s="320"/>
      <c r="CX76" s="320"/>
      <c r="CY76" s="320"/>
      <c r="CZ76" s="320"/>
      <c r="DA76" s="320"/>
      <c r="DB76" s="320"/>
      <c r="DC76" s="320"/>
      <c r="DD76" s="320"/>
      <c r="DE76" s="321"/>
      <c r="DF76" s="362"/>
      <c r="DG76" s="363"/>
      <c r="DH76" s="363"/>
      <c r="DI76" s="363"/>
      <c r="DJ76" s="363"/>
      <c r="DK76" s="363"/>
      <c r="DL76" s="363"/>
      <c r="DM76" s="363"/>
      <c r="DN76" s="363"/>
      <c r="DO76" s="363"/>
      <c r="DP76" s="363"/>
      <c r="DQ76" s="363"/>
      <c r="DR76" s="364"/>
      <c r="DS76" s="362"/>
      <c r="DT76" s="363"/>
      <c r="DU76" s="363"/>
      <c r="DV76" s="363"/>
      <c r="DW76" s="363"/>
      <c r="DX76" s="363"/>
      <c r="DY76" s="363"/>
      <c r="DZ76" s="363"/>
      <c r="EA76" s="363"/>
      <c r="EB76" s="363"/>
      <c r="EC76" s="363"/>
      <c r="ED76" s="363"/>
      <c r="EE76" s="364"/>
      <c r="EF76" s="362"/>
      <c r="EG76" s="363"/>
      <c r="EH76" s="363"/>
      <c r="EI76" s="363"/>
      <c r="EJ76" s="363"/>
      <c r="EK76" s="363"/>
      <c r="EL76" s="363"/>
      <c r="EM76" s="363"/>
      <c r="EN76" s="363"/>
      <c r="EO76" s="363"/>
      <c r="EP76" s="363"/>
      <c r="EQ76" s="363"/>
      <c r="ER76" s="364"/>
      <c r="ES76" s="308" t="s">
        <v>46</v>
      </c>
      <c r="ET76" s="309"/>
      <c r="EU76" s="309"/>
      <c r="EV76" s="309"/>
      <c r="EW76" s="309"/>
      <c r="EX76" s="309"/>
      <c r="EY76" s="309"/>
      <c r="EZ76" s="309"/>
      <c r="FA76" s="309"/>
      <c r="FB76" s="309"/>
      <c r="FC76" s="309"/>
      <c r="FD76" s="309"/>
      <c r="FE76" s="310"/>
    </row>
    <row r="77" spans="1:161" ht="10.5" customHeight="1">
      <c r="A77" s="249" t="s">
        <v>127</v>
      </c>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192" t="s">
        <v>128</v>
      </c>
      <c r="BY77" s="193"/>
      <c r="BZ77" s="193"/>
      <c r="CA77" s="193"/>
      <c r="CB77" s="193"/>
      <c r="CC77" s="193"/>
      <c r="CD77" s="193"/>
      <c r="CE77" s="235"/>
      <c r="CF77" s="236" t="s">
        <v>129</v>
      </c>
      <c r="CG77" s="193"/>
      <c r="CH77" s="193"/>
      <c r="CI77" s="193"/>
      <c r="CJ77" s="193"/>
      <c r="CK77" s="193"/>
      <c r="CL77" s="193"/>
      <c r="CM77" s="193"/>
      <c r="CN77" s="193"/>
      <c r="CO77" s="193"/>
      <c r="CP77" s="193"/>
      <c r="CQ77" s="193"/>
      <c r="CR77" s="235"/>
      <c r="CS77" s="236" t="s">
        <v>273</v>
      </c>
      <c r="CT77" s="193"/>
      <c r="CU77" s="193"/>
      <c r="CV77" s="193"/>
      <c r="CW77" s="193"/>
      <c r="CX77" s="193"/>
      <c r="CY77" s="193"/>
      <c r="CZ77" s="193"/>
      <c r="DA77" s="193"/>
      <c r="DB77" s="193"/>
      <c r="DC77" s="193"/>
      <c r="DD77" s="193"/>
      <c r="DE77" s="235"/>
      <c r="DF77" s="246">
        <f>DF78+DF79+DF80</f>
        <v>415537</v>
      </c>
      <c r="DG77" s="247"/>
      <c r="DH77" s="247"/>
      <c r="DI77" s="247"/>
      <c r="DJ77" s="247"/>
      <c r="DK77" s="247"/>
      <c r="DL77" s="247"/>
      <c r="DM77" s="247"/>
      <c r="DN77" s="247"/>
      <c r="DO77" s="247"/>
      <c r="DP77" s="247"/>
      <c r="DQ77" s="247"/>
      <c r="DR77" s="248"/>
      <c r="DS77" s="246">
        <f>DS78+DS79+DS80</f>
        <v>405958</v>
      </c>
      <c r="DT77" s="247"/>
      <c r="DU77" s="247"/>
      <c r="DV77" s="247"/>
      <c r="DW77" s="247"/>
      <c r="DX77" s="247"/>
      <c r="DY77" s="247"/>
      <c r="DZ77" s="247"/>
      <c r="EA77" s="247"/>
      <c r="EB77" s="247"/>
      <c r="EC77" s="247"/>
      <c r="ED77" s="247"/>
      <c r="EE77" s="248"/>
      <c r="EF77" s="246">
        <f>EF78+EF79+EF80</f>
        <v>394276</v>
      </c>
      <c r="EG77" s="247"/>
      <c r="EH77" s="247"/>
      <c r="EI77" s="247"/>
      <c r="EJ77" s="247"/>
      <c r="EK77" s="247"/>
      <c r="EL77" s="247"/>
      <c r="EM77" s="247"/>
      <c r="EN77" s="247"/>
      <c r="EO77" s="247"/>
      <c r="EP77" s="247"/>
      <c r="EQ77" s="247"/>
      <c r="ER77" s="248"/>
      <c r="ES77" s="308" t="s">
        <v>46</v>
      </c>
      <c r="ET77" s="309"/>
      <c r="EU77" s="309"/>
      <c r="EV77" s="309"/>
      <c r="EW77" s="309"/>
      <c r="EX77" s="309"/>
      <c r="EY77" s="309"/>
      <c r="EZ77" s="309"/>
      <c r="FA77" s="309"/>
      <c r="FB77" s="309"/>
      <c r="FC77" s="309"/>
      <c r="FD77" s="309"/>
      <c r="FE77" s="310"/>
    </row>
    <row r="78" spans="1:161" ht="21.75" customHeight="1">
      <c r="A78" s="306" t="s">
        <v>130</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192" t="s">
        <v>131</v>
      </c>
      <c r="BY78" s="193"/>
      <c r="BZ78" s="193"/>
      <c r="CA78" s="193"/>
      <c r="CB78" s="193"/>
      <c r="CC78" s="193"/>
      <c r="CD78" s="193"/>
      <c r="CE78" s="235"/>
      <c r="CF78" s="236" t="s">
        <v>132</v>
      </c>
      <c r="CG78" s="193"/>
      <c r="CH78" s="193"/>
      <c r="CI78" s="193"/>
      <c r="CJ78" s="193"/>
      <c r="CK78" s="193"/>
      <c r="CL78" s="193"/>
      <c r="CM78" s="193"/>
      <c r="CN78" s="193"/>
      <c r="CO78" s="193"/>
      <c r="CP78" s="193"/>
      <c r="CQ78" s="193"/>
      <c r="CR78" s="235"/>
      <c r="CS78" s="236" t="s">
        <v>273</v>
      </c>
      <c r="CT78" s="193"/>
      <c r="CU78" s="193"/>
      <c r="CV78" s="193"/>
      <c r="CW78" s="193"/>
      <c r="CX78" s="193"/>
      <c r="CY78" s="193"/>
      <c r="CZ78" s="193"/>
      <c r="DA78" s="193"/>
      <c r="DB78" s="193"/>
      <c r="DC78" s="193"/>
      <c r="DD78" s="193"/>
      <c r="DE78" s="235"/>
      <c r="DF78" s="316">
        <f>41081+372769</f>
        <v>413850</v>
      </c>
      <c r="DG78" s="317"/>
      <c r="DH78" s="317"/>
      <c r="DI78" s="317"/>
      <c r="DJ78" s="317"/>
      <c r="DK78" s="317"/>
      <c r="DL78" s="317"/>
      <c r="DM78" s="317"/>
      <c r="DN78" s="317"/>
      <c r="DO78" s="317"/>
      <c r="DP78" s="317"/>
      <c r="DQ78" s="317"/>
      <c r="DR78" s="318"/>
      <c r="DS78" s="316">
        <f>40134+364176</f>
        <v>404310</v>
      </c>
      <c r="DT78" s="317"/>
      <c r="DU78" s="317"/>
      <c r="DV78" s="317"/>
      <c r="DW78" s="317"/>
      <c r="DX78" s="317"/>
      <c r="DY78" s="317"/>
      <c r="DZ78" s="317"/>
      <c r="EA78" s="317"/>
      <c r="EB78" s="317"/>
      <c r="EC78" s="317"/>
      <c r="ED78" s="317"/>
      <c r="EE78" s="318"/>
      <c r="EF78" s="316">
        <f>38979+353696</f>
        <v>392675</v>
      </c>
      <c r="EG78" s="317"/>
      <c r="EH78" s="317"/>
      <c r="EI78" s="317"/>
      <c r="EJ78" s="317"/>
      <c r="EK78" s="317"/>
      <c r="EL78" s="317"/>
      <c r="EM78" s="317"/>
      <c r="EN78" s="317"/>
      <c r="EO78" s="317"/>
      <c r="EP78" s="317"/>
      <c r="EQ78" s="317"/>
      <c r="ER78" s="318"/>
      <c r="ES78" s="308" t="s">
        <v>46</v>
      </c>
      <c r="ET78" s="309"/>
      <c r="EU78" s="309"/>
      <c r="EV78" s="309"/>
      <c r="EW78" s="309"/>
      <c r="EX78" s="309"/>
      <c r="EY78" s="309"/>
      <c r="EZ78" s="309"/>
      <c r="FA78" s="309"/>
      <c r="FB78" s="309"/>
      <c r="FC78" s="309"/>
      <c r="FD78" s="309"/>
      <c r="FE78" s="310"/>
    </row>
    <row r="79" spans="1:161" ht="21.75" customHeight="1">
      <c r="A79" s="306" t="s">
        <v>133</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307"/>
      <c r="BS79" s="307"/>
      <c r="BT79" s="307"/>
      <c r="BU79" s="307"/>
      <c r="BV79" s="307"/>
      <c r="BW79" s="307"/>
      <c r="BX79" s="192" t="s">
        <v>134</v>
      </c>
      <c r="BY79" s="193"/>
      <c r="BZ79" s="193"/>
      <c r="CA79" s="193"/>
      <c r="CB79" s="193"/>
      <c r="CC79" s="193"/>
      <c r="CD79" s="193"/>
      <c r="CE79" s="235"/>
      <c r="CF79" s="236" t="s">
        <v>135</v>
      </c>
      <c r="CG79" s="193"/>
      <c r="CH79" s="193"/>
      <c r="CI79" s="193"/>
      <c r="CJ79" s="193"/>
      <c r="CK79" s="193"/>
      <c r="CL79" s="193"/>
      <c r="CM79" s="193"/>
      <c r="CN79" s="193"/>
      <c r="CO79" s="193"/>
      <c r="CP79" s="193"/>
      <c r="CQ79" s="193"/>
      <c r="CR79" s="235"/>
      <c r="CS79" s="236"/>
      <c r="CT79" s="193"/>
      <c r="CU79" s="193"/>
      <c r="CV79" s="193"/>
      <c r="CW79" s="193"/>
      <c r="CX79" s="193"/>
      <c r="CY79" s="193"/>
      <c r="CZ79" s="193"/>
      <c r="DA79" s="193"/>
      <c r="DB79" s="193"/>
      <c r="DC79" s="193"/>
      <c r="DD79" s="193"/>
      <c r="DE79" s="235"/>
      <c r="DF79" s="362"/>
      <c r="DG79" s="363"/>
      <c r="DH79" s="363"/>
      <c r="DI79" s="363"/>
      <c r="DJ79" s="363"/>
      <c r="DK79" s="363"/>
      <c r="DL79" s="363"/>
      <c r="DM79" s="363"/>
      <c r="DN79" s="363"/>
      <c r="DO79" s="363"/>
      <c r="DP79" s="363"/>
      <c r="DQ79" s="363"/>
      <c r="DR79" s="364"/>
      <c r="DS79" s="362"/>
      <c r="DT79" s="363"/>
      <c r="DU79" s="363"/>
      <c r="DV79" s="363"/>
      <c r="DW79" s="363"/>
      <c r="DX79" s="363"/>
      <c r="DY79" s="363"/>
      <c r="DZ79" s="363"/>
      <c r="EA79" s="363"/>
      <c r="EB79" s="363"/>
      <c r="EC79" s="363"/>
      <c r="ED79" s="363"/>
      <c r="EE79" s="364"/>
      <c r="EF79" s="362"/>
      <c r="EG79" s="363"/>
      <c r="EH79" s="363"/>
      <c r="EI79" s="363"/>
      <c r="EJ79" s="363"/>
      <c r="EK79" s="363"/>
      <c r="EL79" s="363"/>
      <c r="EM79" s="363"/>
      <c r="EN79" s="363"/>
      <c r="EO79" s="363"/>
      <c r="EP79" s="363"/>
      <c r="EQ79" s="363"/>
      <c r="ER79" s="364"/>
      <c r="ES79" s="308" t="s">
        <v>46</v>
      </c>
      <c r="ET79" s="309"/>
      <c r="EU79" s="309"/>
      <c r="EV79" s="309"/>
      <c r="EW79" s="309"/>
      <c r="EX79" s="309"/>
      <c r="EY79" s="309"/>
      <c r="EZ79" s="309"/>
      <c r="FA79" s="309"/>
      <c r="FB79" s="309"/>
      <c r="FC79" s="309"/>
      <c r="FD79" s="309"/>
      <c r="FE79" s="310"/>
    </row>
    <row r="80" spans="1:161" ht="10.5" customHeight="1">
      <c r="A80" s="306" t="s">
        <v>136</v>
      </c>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307"/>
      <c r="BS80" s="307"/>
      <c r="BT80" s="307"/>
      <c r="BU80" s="307"/>
      <c r="BV80" s="307"/>
      <c r="BW80" s="307"/>
      <c r="BX80" s="192" t="s">
        <v>137</v>
      </c>
      <c r="BY80" s="193"/>
      <c r="BZ80" s="193"/>
      <c r="CA80" s="193"/>
      <c r="CB80" s="193"/>
      <c r="CC80" s="193"/>
      <c r="CD80" s="193"/>
      <c r="CE80" s="235"/>
      <c r="CF80" s="236" t="s">
        <v>138</v>
      </c>
      <c r="CG80" s="193"/>
      <c r="CH80" s="193"/>
      <c r="CI80" s="193"/>
      <c r="CJ80" s="193"/>
      <c r="CK80" s="193"/>
      <c r="CL80" s="193"/>
      <c r="CM80" s="193"/>
      <c r="CN80" s="193"/>
      <c r="CO80" s="193"/>
      <c r="CP80" s="193"/>
      <c r="CQ80" s="193"/>
      <c r="CR80" s="235"/>
      <c r="CS80" s="236" t="s">
        <v>511</v>
      </c>
      <c r="CT80" s="193"/>
      <c r="CU80" s="193"/>
      <c r="CV80" s="193"/>
      <c r="CW80" s="193"/>
      <c r="CX80" s="193"/>
      <c r="CY80" s="193"/>
      <c r="CZ80" s="193"/>
      <c r="DA80" s="193"/>
      <c r="DB80" s="193"/>
      <c r="DC80" s="193"/>
      <c r="DD80" s="193"/>
      <c r="DE80" s="235"/>
      <c r="DF80" s="316">
        <v>1687</v>
      </c>
      <c r="DG80" s="317"/>
      <c r="DH80" s="317"/>
      <c r="DI80" s="317"/>
      <c r="DJ80" s="317"/>
      <c r="DK80" s="317"/>
      <c r="DL80" s="317"/>
      <c r="DM80" s="317"/>
      <c r="DN80" s="317"/>
      <c r="DO80" s="317"/>
      <c r="DP80" s="317"/>
      <c r="DQ80" s="317"/>
      <c r="DR80" s="318"/>
      <c r="DS80" s="316">
        <v>1648</v>
      </c>
      <c r="DT80" s="317"/>
      <c r="DU80" s="317"/>
      <c r="DV80" s="317"/>
      <c r="DW80" s="317"/>
      <c r="DX80" s="317"/>
      <c r="DY80" s="317"/>
      <c r="DZ80" s="317"/>
      <c r="EA80" s="317"/>
      <c r="EB80" s="317"/>
      <c r="EC80" s="317"/>
      <c r="ED80" s="317"/>
      <c r="EE80" s="318"/>
      <c r="EF80" s="316">
        <v>1601</v>
      </c>
      <c r="EG80" s="317"/>
      <c r="EH80" s="317"/>
      <c r="EI80" s="317"/>
      <c r="EJ80" s="317"/>
      <c r="EK80" s="317"/>
      <c r="EL80" s="317"/>
      <c r="EM80" s="317"/>
      <c r="EN80" s="317"/>
      <c r="EO80" s="317"/>
      <c r="EP80" s="317"/>
      <c r="EQ80" s="317"/>
      <c r="ER80" s="318"/>
      <c r="ES80" s="308" t="s">
        <v>46</v>
      </c>
      <c r="ET80" s="309"/>
      <c r="EU80" s="309"/>
      <c r="EV80" s="309"/>
      <c r="EW80" s="309"/>
      <c r="EX80" s="309"/>
      <c r="EY80" s="309"/>
      <c r="EZ80" s="309"/>
      <c r="FA80" s="309"/>
      <c r="FB80" s="309"/>
      <c r="FC80" s="309"/>
      <c r="FD80" s="309"/>
      <c r="FE80" s="310"/>
    </row>
    <row r="81" spans="1:161" ht="10.5" customHeight="1">
      <c r="A81" s="249" t="s">
        <v>139</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192" t="s">
        <v>140</v>
      </c>
      <c r="BY81" s="193"/>
      <c r="BZ81" s="193"/>
      <c r="CA81" s="193"/>
      <c r="CB81" s="193"/>
      <c r="CC81" s="193"/>
      <c r="CD81" s="193"/>
      <c r="CE81" s="235"/>
      <c r="CF81" s="236" t="s">
        <v>46</v>
      </c>
      <c r="CG81" s="193"/>
      <c r="CH81" s="193"/>
      <c r="CI81" s="193"/>
      <c r="CJ81" s="193"/>
      <c r="CK81" s="193"/>
      <c r="CL81" s="193"/>
      <c r="CM81" s="193"/>
      <c r="CN81" s="193"/>
      <c r="CO81" s="193"/>
      <c r="CP81" s="193"/>
      <c r="CQ81" s="193"/>
      <c r="CR81" s="235"/>
      <c r="CS81" s="319"/>
      <c r="CT81" s="320"/>
      <c r="CU81" s="320"/>
      <c r="CV81" s="320"/>
      <c r="CW81" s="320"/>
      <c r="CX81" s="320"/>
      <c r="CY81" s="320"/>
      <c r="CZ81" s="320"/>
      <c r="DA81" s="320"/>
      <c r="DB81" s="320"/>
      <c r="DC81" s="320"/>
      <c r="DD81" s="320"/>
      <c r="DE81" s="321"/>
      <c r="DF81" s="362"/>
      <c r="DG81" s="363"/>
      <c r="DH81" s="363"/>
      <c r="DI81" s="363"/>
      <c r="DJ81" s="363"/>
      <c r="DK81" s="363"/>
      <c r="DL81" s="363"/>
      <c r="DM81" s="363"/>
      <c r="DN81" s="363"/>
      <c r="DO81" s="363"/>
      <c r="DP81" s="363"/>
      <c r="DQ81" s="363"/>
      <c r="DR81" s="364"/>
      <c r="DS81" s="362"/>
      <c r="DT81" s="363"/>
      <c r="DU81" s="363"/>
      <c r="DV81" s="363"/>
      <c r="DW81" s="363"/>
      <c r="DX81" s="363"/>
      <c r="DY81" s="363"/>
      <c r="DZ81" s="363"/>
      <c r="EA81" s="363"/>
      <c r="EB81" s="363"/>
      <c r="EC81" s="363"/>
      <c r="ED81" s="363"/>
      <c r="EE81" s="364"/>
      <c r="EF81" s="362"/>
      <c r="EG81" s="363"/>
      <c r="EH81" s="363"/>
      <c r="EI81" s="363"/>
      <c r="EJ81" s="363"/>
      <c r="EK81" s="363"/>
      <c r="EL81" s="363"/>
      <c r="EM81" s="363"/>
      <c r="EN81" s="363"/>
      <c r="EO81" s="363"/>
      <c r="EP81" s="363"/>
      <c r="EQ81" s="363"/>
      <c r="ER81" s="364"/>
      <c r="ES81" s="308" t="s">
        <v>46</v>
      </c>
      <c r="ET81" s="309"/>
      <c r="EU81" s="309"/>
      <c r="EV81" s="309"/>
      <c r="EW81" s="309"/>
      <c r="EX81" s="309"/>
      <c r="EY81" s="309"/>
      <c r="EZ81" s="309"/>
      <c r="FA81" s="309"/>
      <c r="FB81" s="309"/>
      <c r="FC81" s="309"/>
      <c r="FD81" s="309"/>
      <c r="FE81" s="310"/>
    </row>
    <row r="82" spans="1:161" ht="21.75" customHeight="1">
      <c r="A82" s="306" t="s">
        <v>468</v>
      </c>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7"/>
      <c r="BX82" s="192" t="s">
        <v>141</v>
      </c>
      <c r="BY82" s="193"/>
      <c r="BZ82" s="193"/>
      <c r="CA82" s="193"/>
      <c r="CB82" s="193"/>
      <c r="CC82" s="193"/>
      <c r="CD82" s="193"/>
      <c r="CE82" s="235"/>
      <c r="CF82" s="236" t="s">
        <v>469</v>
      </c>
      <c r="CG82" s="193"/>
      <c r="CH82" s="193"/>
      <c r="CI82" s="193"/>
      <c r="CJ82" s="193"/>
      <c r="CK82" s="193"/>
      <c r="CL82" s="193"/>
      <c r="CM82" s="193"/>
      <c r="CN82" s="193"/>
      <c r="CO82" s="193"/>
      <c r="CP82" s="193"/>
      <c r="CQ82" s="193"/>
      <c r="CR82" s="235"/>
      <c r="CS82" s="319"/>
      <c r="CT82" s="320"/>
      <c r="CU82" s="320"/>
      <c r="CV82" s="320"/>
      <c r="CW82" s="320"/>
      <c r="CX82" s="320"/>
      <c r="CY82" s="320"/>
      <c r="CZ82" s="320"/>
      <c r="DA82" s="320"/>
      <c r="DB82" s="320"/>
      <c r="DC82" s="320"/>
      <c r="DD82" s="320"/>
      <c r="DE82" s="321"/>
      <c r="DF82" s="362"/>
      <c r="DG82" s="363"/>
      <c r="DH82" s="363"/>
      <c r="DI82" s="363"/>
      <c r="DJ82" s="363"/>
      <c r="DK82" s="363"/>
      <c r="DL82" s="363"/>
      <c r="DM82" s="363"/>
      <c r="DN82" s="363"/>
      <c r="DO82" s="363"/>
      <c r="DP82" s="363"/>
      <c r="DQ82" s="363"/>
      <c r="DR82" s="364"/>
      <c r="DS82" s="362"/>
      <c r="DT82" s="363"/>
      <c r="DU82" s="363"/>
      <c r="DV82" s="363"/>
      <c r="DW82" s="363"/>
      <c r="DX82" s="363"/>
      <c r="DY82" s="363"/>
      <c r="DZ82" s="363"/>
      <c r="EA82" s="363"/>
      <c r="EB82" s="363"/>
      <c r="EC82" s="363"/>
      <c r="ED82" s="363"/>
      <c r="EE82" s="364"/>
      <c r="EF82" s="362"/>
      <c r="EG82" s="363"/>
      <c r="EH82" s="363"/>
      <c r="EI82" s="363"/>
      <c r="EJ82" s="363"/>
      <c r="EK82" s="363"/>
      <c r="EL82" s="363"/>
      <c r="EM82" s="363"/>
      <c r="EN82" s="363"/>
      <c r="EO82" s="363"/>
      <c r="EP82" s="363"/>
      <c r="EQ82" s="363"/>
      <c r="ER82" s="364"/>
      <c r="ES82" s="308"/>
      <c r="ET82" s="309"/>
      <c r="EU82" s="309"/>
      <c r="EV82" s="309"/>
      <c r="EW82" s="309"/>
      <c r="EX82" s="309"/>
      <c r="EY82" s="309"/>
      <c r="EZ82" s="309"/>
      <c r="FA82" s="309"/>
      <c r="FB82" s="309"/>
      <c r="FC82" s="309"/>
      <c r="FD82" s="309"/>
      <c r="FE82" s="310"/>
    </row>
    <row r="83" spans="1:161" ht="10.5" customHeight="1">
      <c r="A83" s="306" t="s">
        <v>470</v>
      </c>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192" t="s">
        <v>144</v>
      </c>
      <c r="BY83" s="193"/>
      <c r="BZ83" s="193"/>
      <c r="CA83" s="193"/>
      <c r="CB83" s="193"/>
      <c r="CC83" s="193"/>
      <c r="CD83" s="193"/>
      <c r="CE83" s="235"/>
      <c r="CF83" s="236" t="s">
        <v>471</v>
      </c>
      <c r="CG83" s="193"/>
      <c r="CH83" s="193"/>
      <c r="CI83" s="193"/>
      <c r="CJ83" s="193"/>
      <c r="CK83" s="193"/>
      <c r="CL83" s="193"/>
      <c r="CM83" s="193"/>
      <c r="CN83" s="193"/>
      <c r="CO83" s="193"/>
      <c r="CP83" s="193"/>
      <c r="CQ83" s="193"/>
      <c r="CR83" s="235"/>
      <c r="CS83" s="319"/>
      <c r="CT83" s="320"/>
      <c r="CU83" s="320"/>
      <c r="CV83" s="320"/>
      <c r="CW83" s="320"/>
      <c r="CX83" s="320"/>
      <c r="CY83" s="320"/>
      <c r="CZ83" s="320"/>
      <c r="DA83" s="320"/>
      <c r="DB83" s="320"/>
      <c r="DC83" s="320"/>
      <c r="DD83" s="320"/>
      <c r="DE83" s="321"/>
      <c r="DF83" s="362"/>
      <c r="DG83" s="363"/>
      <c r="DH83" s="363"/>
      <c r="DI83" s="363"/>
      <c r="DJ83" s="363"/>
      <c r="DK83" s="363"/>
      <c r="DL83" s="363"/>
      <c r="DM83" s="363"/>
      <c r="DN83" s="363"/>
      <c r="DO83" s="363"/>
      <c r="DP83" s="363"/>
      <c r="DQ83" s="363"/>
      <c r="DR83" s="364"/>
      <c r="DS83" s="362"/>
      <c r="DT83" s="363"/>
      <c r="DU83" s="363"/>
      <c r="DV83" s="363"/>
      <c r="DW83" s="363"/>
      <c r="DX83" s="363"/>
      <c r="DY83" s="363"/>
      <c r="DZ83" s="363"/>
      <c r="EA83" s="363"/>
      <c r="EB83" s="363"/>
      <c r="EC83" s="363"/>
      <c r="ED83" s="363"/>
      <c r="EE83" s="364"/>
      <c r="EF83" s="362"/>
      <c r="EG83" s="363"/>
      <c r="EH83" s="363"/>
      <c r="EI83" s="363"/>
      <c r="EJ83" s="363"/>
      <c r="EK83" s="363"/>
      <c r="EL83" s="363"/>
      <c r="EM83" s="363"/>
      <c r="EN83" s="363"/>
      <c r="EO83" s="363"/>
      <c r="EP83" s="363"/>
      <c r="EQ83" s="363"/>
      <c r="ER83" s="364"/>
      <c r="ES83" s="308"/>
      <c r="ET83" s="309"/>
      <c r="EU83" s="309"/>
      <c r="EV83" s="309"/>
      <c r="EW83" s="309"/>
      <c r="EX83" s="309"/>
      <c r="EY83" s="309"/>
      <c r="EZ83" s="309"/>
      <c r="FA83" s="309"/>
      <c r="FB83" s="309"/>
      <c r="FC83" s="309"/>
      <c r="FD83" s="309"/>
      <c r="FE83" s="310"/>
    </row>
    <row r="84" spans="1:161" ht="21.75" customHeight="1">
      <c r="A84" s="306" t="s">
        <v>472</v>
      </c>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192" t="s">
        <v>147</v>
      </c>
      <c r="BY84" s="193"/>
      <c r="BZ84" s="193"/>
      <c r="CA84" s="193"/>
      <c r="CB84" s="193"/>
      <c r="CC84" s="193"/>
      <c r="CD84" s="193"/>
      <c r="CE84" s="235"/>
      <c r="CF84" s="236" t="s">
        <v>473</v>
      </c>
      <c r="CG84" s="193"/>
      <c r="CH84" s="193"/>
      <c r="CI84" s="193"/>
      <c r="CJ84" s="193"/>
      <c r="CK84" s="193"/>
      <c r="CL84" s="193"/>
      <c r="CM84" s="193"/>
      <c r="CN84" s="193"/>
      <c r="CO84" s="193"/>
      <c r="CP84" s="193"/>
      <c r="CQ84" s="193"/>
      <c r="CR84" s="235"/>
      <c r="CS84" s="319"/>
      <c r="CT84" s="320"/>
      <c r="CU84" s="320"/>
      <c r="CV84" s="320"/>
      <c r="CW84" s="320"/>
      <c r="CX84" s="320"/>
      <c r="CY84" s="320"/>
      <c r="CZ84" s="320"/>
      <c r="DA84" s="320"/>
      <c r="DB84" s="320"/>
      <c r="DC84" s="320"/>
      <c r="DD84" s="320"/>
      <c r="DE84" s="321"/>
      <c r="DF84" s="362"/>
      <c r="DG84" s="363"/>
      <c r="DH84" s="363"/>
      <c r="DI84" s="363"/>
      <c r="DJ84" s="363"/>
      <c r="DK84" s="363"/>
      <c r="DL84" s="363"/>
      <c r="DM84" s="363"/>
      <c r="DN84" s="363"/>
      <c r="DO84" s="363"/>
      <c r="DP84" s="363"/>
      <c r="DQ84" s="363"/>
      <c r="DR84" s="364"/>
      <c r="DS84" s="362"/>
      <c r="DT84" s="363"/>
      <c r="DU84" s="363"/>
      <c r="DV84" s="363"/>
      <c r="DW84" s="363"/>
      <c r="DX84" s="363"/>
      <c r="DY84" s="363"/>
      <c r="DZ84" s="363"/>
      <c r="EA84" s="363"/>
      <c r="EB84" s="363"/>
      <c r="EC84" s="363"/>
      <c r="ED84" s="363"/>
      <c r="EE84" s="364"/>
      <c r="EF84" s="362"/>
      <c r="EG84" s="363"/>
      <c r="EH84" s="363"/>
      <c r="EI84" s="363"/>
      <c r="EJ84" s="363"/>
      <c r="EK84" s="363"/>
      <c r="EL84" s="363"/>
      <c r="EM84" s="363"/>
      <c r="EN84" s="363"/>
      <c r="EO84" s="363"/>
      <c r="EP84" s="363"/>
      <c r="EQ84" s="363"/>
      <c r="ER84" s="364"/>
      <c r="ES84" s="308"/>
      <c r="ET84" s="309"/>
      <c r="EU84" s="309"/>
      <c r="EV84" s="309"/>
      <c r="EW84" s="309"/>
      <c r="EX84" s="309"/>
      <c r="EY84" s="309"/>
      <c r="EZ84" s="309"/>
      <c r="FA84" s="309"/>
      <c r="FB84" s="309"/>
      <c r="FC84" s="309"/>
      <c r="FD84" s="309"/>
      <c r="FE84" s="310"/>
    </row>
    <row r="85" spans="1:161" ht="11.25">
      <c r="A85" s="306" t="s">
        <v>474</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192" t="s">
        <v>475</v>
      </c>
      <c r="BY85" s="193"/>
      <c r="BZ85" s="193"/>
      <c r="CA85" s="193"/>
      <c r="CB85" s="193"/>
      <c r="CC85" s="193"/>
      <c r="CD85" s="193"/>
      <c r="CE85" s="235"/>
      <c r="CF85" s="236" t="s">
        <v>142</v>
      </c>
      <c r="CG85" s="193"/>
      <c r="CH85" s="193"/>
      <c r="CI85" s="193"/>
      <c r="CJ85" s="193"/>
      <c r="CK85" s="193"/>
      <c r="CL85" s="193"/>
      <c r="CM85" s="193"/>
      <c r="CN85" s="193"/>
      <c r="CO85" s="193"/>
      <c r="CP85" s="193"/>
      <c r="CQ85" s="193"/>
      <c r="CR85" s="235"/>
      <c r="CS85" s="319"/>
      <c r="CT85" s="320"/>
      <c r="CU85" s="320"/>
      <c r="CV85" s="320"/>
      <c r="CW85" s="320"/>
      <c r="CX85" s="320"/>
      <c r="CY85" s="320"/>
      <c r="CZ85" s="320"/>
      <c r="DA85" s="320"/>
      <c r="DB85" s="320"/>
      <c r="DC85" s="320"/>
      <c r="DD85" s="320"/>
      <c r="DE85" s="321"/>
      <c r="DF85" s="362"/>
      <c r="DG85" s="363"/>
      <c r="DH85" s="363"/>
      <c r="DI85" s="363"/>
      <c r="DJ85" s="363"/>
      <c r="DK85" s="363"/>
      <c r="DL85" s="363"/>
      <c r="DM85" s="363"/>
      <c r="DN85" s="363"/>
      <c r="DO85" s="363"/>
      <c r="DP85" s="363"/>
      <c r="DQ85" s="363"/>
      <c r="DR85" s="364"/>
      <c r="DS85" s="362"/>
      <c r="DT85" s="363"/>
      <c r="DU85" s="363"/>
      <c r="DV85" s="363"/>
      <c r="DW85" s="363"/>
      <c r="DX85" s="363"/>
      <c r="DY85" s="363"/>
      <c r="DZ85" s="363"/>
      <c r="EA85" s="363"/>
      <c r="EB85" s="363"/>
      <c r="EC85" s="363"/>
      <c r="ED85" s="363"/>
      <c r="EE85" s="364"/>
      <c r="EF85" s="362"/>
      <c r="EG85" s="363"/>
      <c r="EH85" s="363"/>
      <c r="EI85" s="363"/>
      <c r="EJ85" s="363"/>
      <c r="EK85" s="363"/>
      <c r="EL85" s="363"/>
      <c r="EM85" s="363"/>
      <c r="EN85" s="363"/>
      <c r="EO85" s="363"/>
      <c r="EP85" s="363"/>
      <c r="EQ85" s="363"/>
      <c r="ER85" s="364"/>
      <c r="ES85" s="308"/>
      <c r="ET85" s="309"/>
      <c r="EU85" s="309"/>
      <c r="EV85" s="309"/>
      <c r="EW85" s="309"/>
      <c r="EX85" s="309"/>
      <c r="EY85" s="309"/>
      <c r="EZ85" s="309"/>
      <c r="FA85" s="309"/>
      <c r="FB85" s="309"/>
      <c r="FC85" s="309"/>
      <c r="FD85" s="309"/>
      <c r="FE85" s="310"/>
    </row>
    <row r="86" spans="1:161" ht="11.25">
      <c r="A86" s="306" t="s">
        <v>143</v>
      </c>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192" t="s">
        <v>476</v>
      </c>
      <c r="BY86" s="193"/>
      <c r="BZ86" s="193"/>
      <c r="CA86" s="193"/>
      <c r="CB86" s="193"/>
      <c r="CC86" s="193"/>
      <c r="CD86" s="193"/>
      <c r="CE86" s="235"/>
      <c r="CF86" s="236" t="s">
        <v>145</v>
      </c>
      <c r="CG86" s="193"/>
      <c r="CH86" s="193"/>
      <c r="CI86" s="193"/>
      <c r="CJ86" s="193"/>
      <c r="CK86" s="193"/>
      <c r="CL86" s="193"/>
      <c r="CM86" s="193"/>
      <c r="CN86" s="193"/>
      <c r="CO86" s="193"/>
      <c r="CP86" s="193"/>
      <c r="CQ86" s="193"/>
      <c r="CR86" s="235"/>
      <c r="CS86" s="319"/>
      <c r="CT86" s="320"/>
      <c r="CU86" s="320"/>
      <c r="CV86" s="320"/>
      <c r="CW86" s="320"/>
      <c r="CX86" s="320"/>
      <c r="CY86" s="320"/>
      <c r="CZ86" s="320"/>
      <c r="DA86" s="320"/>
      <c r="DB86" s="320"/>
      <c r="DC86" s="320"/>
      <c r="DD86" s="320"/>
      <c r="DE86" s="321"/>
      <c r="DF86" s="362"/>
      <c r="DG86" s="363"/>
      <c r="DH86" s="363"/>
      <c r="DI86" s="363"/>
      <c r="DJ86" s="363"/>
      <c r="DK86" s="363"/>
      <c r="DL86" s="363"/>
      <c r="DM86" s="363"/>
      <c r="DN86" s="363"/>
      <c r="DO86" s="363"/>
      <c r="DP86" s="363"/>
      <c r="DQ86" s="363"/>
      <c r="DR86" s="364"/>
      <c r="DS86" s="362"/>
      <c r="DT86" s="363"/>
      <c r="DU86" s="363"/>
      <c r="DV86" s="363"/>
      <c r="DW86" s="363"/>
      <c r="DX86" s="363"/>
      <c r="DY86" s="363"/>
      <c r="DZ86" s="363"/>
      <c r="EA86" s="363"/>
      <c r="EB86" s="363"/>
      <c r="EC86" s="363"/>
      <c r="ED86" s="363"/>
      <c r="EE86" s="364"/>
      <c r="EF86" s="362"/>
      <c r="EG86" s="363"/>
      <c r="EH86" s="363"/>
      <c r="EI86" s="363"/>
      <c r="EJ86" s="363"/>
      <c r="EK86" s="363"/>
      <c r="EL86" s="363"/>
      <c r="EM86" s="363"/>
      <c r="EN86" s="363"/>
      <c r="EO86" s="363"/>
      <c r="EP86" s="363"/>
      <c r="EQ86" s="363"/>
      <c r="ER86" s="364"/>
      <c r="ES86" s="308"/>
      <c r="ET86" s="309"/>
      <c r="EU86" s="309"/>
      <c r="EV86" s="309"/>
      <c r="EW86" s="309"/>
      <c r="EX86" s="309"/>
      <c r="EY86" s="309"/>
      <c r="EZ86" s="309"/>
      <c r="FA86" s="309"/>
      <c r="FB86" s="309"/>
      <c r="FC86" s="309"/>
      <c r="FD86" s="309"/>
      <c r="FE86" s="310"/>
    </row>
    <row r="87" spans="1:161" ht="21.75" customHeight="1">
      <c r="A87" s="306" t="s">
        <v>146</v>
      </c>
      <c r="B87" s="307"/>
      <c r="C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192" t="s">
        <v>477</v>
      </c>
      <c r="BY87" s="193"/>
      <c r="BZ87" s="193"/>
      <c r="CA87" s="193"/>
      <c r="CB87" s="193"/>
      <c r="CC87" s="193"/>
      <c r="CD87" s="193"/>
      <c r="CE87" s="235"/>
      <c r="CF87" s="236" t="s">
        <v>148</v>
      </c>
      <c r="CG87" s="193"/>
      <c r="CH87" s="193"/>
      <c r="CI87" s="193"/>
      <c r="CJ87" s="193"/>
      <c r="CK87" s="193"/>
      <c r="CL87" s="193"/>
      <c r="CM87" s="193"/>
      <c r="CN87" s="193"/>
      <c r="CO87" s="193"/>
      <c r="CP87" s="193"/>
      <c r="CQ87" s="193"/>
      <c r="CR87" s="235"/>
      <c r="CS87" s="319"/>
      <c r="CT87" s="320"/>
      <c r="CU87" s="320"/>
      <c r="CV87" s="320"/>
      <c r="CW87" s="320"/>
      <c r="CX87" s="320"/>
      <c r="CY87" s="320"/>
      <c r="CZ87" s="320"/>
      <c r="DA87" s="320"/>
      <c r="DB87" s="320"/>
      <c r="DC87" s="320"/>
      <c r="DD87" s="320"/>
      <c r="DE87" s="321"/>
      <c r="DF87" s="362"/>
      <c r="DG87" s="363"/>
      <c r="DH87" s="363"/>
      <c r="DI87" s="363"/>
      <c r="DJ87" s="363"/>
      <c r="DK87" s="363"/>
      <c r="DL87" s="363"/>
      <c r="DM87" s="363"/>
      <c r="DN87" s="363"/>
      <c r="DO87" s="363"/>
      <c r="DP87" s="363"/>
      <c r="DQ87" s="363"/>
      <c r="DR87" s="364"/>
      <c r="DS87" s="362"/>
      <c r="DT87" s="363"/>
      <c r="DU87" s="363"/>
      <c r="DV87" s="363"/>
      <c r="DW87" s="363"/>
      <c r="DX87" s="363"/>
      <c r="DY87" s="363"/>
      <c r="DZ87" s="363"/>
      <c r="EA87" s="363"/>
      <c r="EB87" s="363"/>
      <c r="EC87" s="363"/>
      <c r="ED87" s="363"/>
      <c r="EE87" s="364"/>
      <c r="EF87" s="362"/>
      <c r="EG87" s="363"/>
      <c r="EH87" s="363"/>
      <c r="EI87" s="363"/>
      <c r="EJ87" s="363"/>
      <c r="EK87" s="363"/>
      <c r="EL87" s="363"/>
      <c r="EM87" s="363"/>
      <c r="EN87" s="363"/>
      <c r="EO87" s="363"/>
      <c r="EP87" s="363"/>
      <c r="EQ87" s="363"/>
      <c r="ER87" s="364"/>
      <c r="ES87" s="308"/>
      <c r="ET87" s="309"/>
      <c r="EU87" s="309"/>
      <c r="EV87" s="309"/>
      <c r="EW87" s="309"/>
      <c r="EX87" s="309"/>
      <c r="EY87" s="309"/>
      <c r="EZ87" s="309"/>
      <c r="FA87" s="309"/>
      <c r="FB87" s="309"/>
      <c r="FC87" s="309"/>
      <c r="FD87" s="309"/>
      <c r="FE87" s="310"/>
    </row>
    <row r="88" spans="1:161" ht="11.25">
      <c r="A88" s="306"/>
      <c r="B88" s="307"/>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192"/>
      <c r="BY88" s="193"/>
      <c r="BZ88" s="193"/>
      <c r="CA88" s="193"/>
      <c r="CB88" s="193"/>
      <c r="CC88" s="193"/>
      <c r="CD88" s="193"/>
      <c r="CE88" s="235"/>
      <c r="CF88" s="236"/>
      <c r="CG88" s="193"/>
      <c r="CH88" s="193"/>
      <c r="CI88" s="193"/>
      <c r="CJ88" s="193"/>
      <c r="CK88" s="193"/>
      <c r="CL88" s="193"/>
      <c r="CM88" s="193"/>
      <c r="CN88" s="193"/>
      <c r="CO88" s="193"/>
      <c r="CP88" s="193"/>
      <c r="CQ88" s="193"/>
      <c r="CR88" s="235"/>
      <c r="CS88" s="319"/>
      <c r="CT88" s="320"/>
      <c r="CU88" s="320"/>
      <c r="CV88" s="320"/>
      <c r="CW88" s="320"/>
      <c r="CX88" s="320"/>
      <c r="CY88" s="320"/>
      <c r="CZ88" s="320"/>
      <c r="DA88" s="320"/>
      <c r="DB88" s="320"/>
      <c r="DC88" s="320"/>
      <c r="DD88" s="320"/>
      <c r="DE88" s="321"/>
      <c r="DF88" s="362"/>
      <c r="DG88" s="363"/>
      <c r="DH88" s="363"/>
      <c r="DI88" s="363"/>
      <c r="DJ88" s="363"/>
      <c r="DK88" s="363"/>
      <c r="DL88" s="363"/>
      <c r="DM88" s="363"/>
      <c r="DN88" s="363"/>
      <c r="DO88" s="363"/>
      <c r="DP88" s="363"/>
      <c r="DQ88" s="363"/>
      <c r="DR88" s="364"/>
      <c r="DS88" s="362"/>
      <c r="DT88" s="363"/>
      <c r="DU88" s="363"/>
      <c r="DV88" s="363"/>
      <c r="DW88" s="363"/>
      <c r="DX88" s="363"/>
      <c r="DY88" s="363"/>
      <c r="DZ88" s="363"/>
      <c r="EA88" s="363"/>
      <c r="EB88" s="363"/>
      <c r="EC88" s="363"/>
      <c r="ED88" s="363"/>
      <c r="EE88" s="364"/>
      <c r="EF88" s="362"/>
      <c r="EG88" s="363"/>
      <c r="EH88" s="363"/>
      <c r="EI88" s="363"/>
      <c r="EJ88" s="363"/>
      <c r="EK88" s="363"/>
      <c r="EL88" s="363"/>
      <c r="EM88" s="363"/>
      <c r="EN88" s="363"/>
      <c r="EO88" s="363"/>
      <c r="EP88" s="363"/>
      <c r="EQ88" s="363"/>
      <c r="ER88" s="364"/>
      <c r="ES88" s="308"/>
      <c r="ET88" s="309"/>
      <c r="EU88" s="309"/>
      <c r="EV88" s="309"/>
      <c r="EW88" s="309"/>
      <c r="EX88" s="309"/>
      <c r="EY88" s="309"/>
      <c r="EZ88" s="309"/>
      <c r="FA88" s="309"/>
      <c r="FB88" s="309"/>
      <c r="FC88" s="309"/>
      <c r="FD88" s="309"/>
      <c r="FE88" s="310"/>
    </row>
    <row r="89" spans="1:161" ht="10.5" customHeight="1">
      <c r="A89" s="249" t="s">
        <v>149</v>
      </c>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192" t="s">
        <v>150</v>
      </c>
      <c r="BY89" s="193"/>
      <c r="BZ89" s="193"/>
      <c r="CA89" s="193"/>
      <c r="CB89" s="193"/>
      <c r="CC89" s="193"/>
      <c r="CD89" s="193"/>
      <c r="CE89" s="235"/>
      <c r="CF89" s="236" t="s">
        <v>46</v>
      </c>
      <c r="CG89" s="193"/>
      <c r="CH89" s="193"/>
      <c r="CI89" s="193"/>
      <c r="CJ89" s="193"/>
      <c r="CK89" s="193"/>
      <c r="CL89" s="193"/>
      <c r="CM89" s="193"/>
      <c r="CN89" s="193"/>
      <c r="CO89" s="193"/>
      <c r="CP89" s="193"/>
      <c r="CQ89" s="193"/>
      <c r="CR89" s="235"/>
      <c r="CS89" s="319"/>
      <c r="CT89" s="320"/>
      <c r="CU89" s="320"/>
      <c r="CV89" s="320"/>
      <c r="CW89" s="320"/>
      <c r="CX89" s="320"/>
      <c r="CY89" s="320"/>
      <c r="CZ89" s="320"/>
      <c r="DA89" s="320"/>
      <c r="DB89" s="320"/>
      <c r="DC89" s="320"/>
      <c r="DD89" s="320"/>
      <c r="DE89" s="321"/>
      <c r="DF89" s="362"/>
      <c r="DG89" s="363"/>
      <c r="DH89" s="363"/>
      <c r="DI89" s="363"/>
      <c r="DJ89" s="363"/>
      <c r="DK89" s="363"/>
      <c r="DL89" s="363"/>
      <c r="DM89" s="363"/>
      <c r="DN89" s="363"/>
      <c r="DO89" s="363"/>
      <c r="DP89" s="363"/>
      <c r="DQ89" s="363"/>
      <c r="DR89" s="364"/>
      <c r="DS89" s="362"/>
      <c r="DT89" s="363"/>
      <c r="DU89" s="363"/>
      <c r="DV89" s="363"/>
      <c r="DW89" s="363"/>
      <c r="DX89" s="363"/>
      <c r="DY89" s="363"/>
      <c r="DZ89" s="363"/>
      <c r="EA89" s="363"/>
      <c r="EB89" s="363"/>
      <c r="EC89" s="363"/>
      <c r="ED89" s="363"/>
      <c r="EE89" s="364"/>
      <c r="EF89" s="362"/>
      <c r="EG89" s="363"/>
      <c r="EH89" s="363"/>
      <c r="EI89" s="363"/>
      <c r="EJ89" s="363"/>
      <c r="EK89" s="363"/>
      <c r="EL89" s="363"/>
      <c r="EM89" s="363"/>
      <c r="EN89" s="363"/>
      <c r="EO89" s="363"/>
      <c r="EP89" s="363"/>
      <c r="EQ89" s="363"/>
      <c r="ER89" s="364"/>
      <c r="ES89" s="308" t="s">
        <v>46</v>
      </c>
      <c r="ET89" s="309"/>
      <c r="EU89" s="309"/>
      <c r="EV89" s="309"/>
      <c r="EW89" s="309"/>
      <c r="EX89" s="309"/>
      <c r="EY89" s="309"/>
      <c r="EZ89" s="309"/>
      <c r="FA89" s="309"/>
      <c r="FB89" s="309"/>
      <c r="FC89" s="309"/>
      <c r="FD89" s="309"/>
      <c r="FE89" s="310"/>
    </row>
    <row r="90" spans="1:161" ht="21.75" customHeight="1">
      <c r="A90" s="306" t="s">
        <v>151</v>
      </c>
      <c r="B90" s="307"/>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307"/>
      <c r="BV90" s="307"/>
      <c r="BW90" s="307"/>
      <c r="BX90" s="192" t="s">
        <v>152</v>
      </c>
      <c r="BY90" s="193"/>
      <c r="BZ90" s="193"/>
      <c r="CA90" s="193"/>
      <c r="CB90" s="193"/>
      <c r="CC90" s="193"/>
      <c r="CD90" s="193"/>
      <c r="CE90" s="235"/>
      <c r="CF90" s="236" t="s">
        <v>153</v>
      </c>
      <c r="CG90" s="193"/>
      <c r="CH90" s="193"/>
      <c r="CI90" s="193"/>
      <c r="CJ90" s="193"/>
      <c r="CK90" s="193"/>
      <c r="CL90" s="193"/>
      <c r="CM90" s="193"/>
      <c r="CN90" s="193"/>
      <c r="CO90" s="193"/>
      <c r="CP90" s="193"/>
      <c r="CQ90" s="193"/>
      <c r="CR90" s="235"/>
      <c r="CS90" s="319"/>
      <c r="CT90" s="320"/>
      <c r="CU90" s="320"/>
      <c r="CV90" s="320"/>
      <c r="CW90" s="320"/>
      <c r="CX90" s="320"/>
      <c r="CY90" s="320"/>
      <c r="CZ90" s="320"/>
      <c r="DA90" s="320"/>
      <c r="DB90" s="320"/>
      <c r="DC90" s="320"/>
      <c r="DD90" s="320"/>
      <c r="DE90" s="321"/>
      <c r="DF90" s="362"/>
      <c r="DG90" s="363"/>
      <c r="DH90" s="363"/>
      <c r="DI90" s="363"/>
      <c r="DJ90" s="363"/>
      <c r="DK90" s="363"/>
      <c r="DL90" s="363"/>
      <c r="DM90" s="363"/>
      <c r="DN90" s="363"/>
      <c r="DO90" s="363"/>
      <c r="DP90" s="363"/>
      <c r="DQ90" s="363"/>
      <c r="DR90" s="364"/>
      <c r="DS90" s="362"/>
      <c r="DT90" s="363"/>
      <c r="DU90" s="363"/>
      <c r="DV90" s="363"/>
      <c r="DW90" s="363"/>
      <c r="DX90" s="363"/>
      <c r="DY90" s="363"/>
      <c r="DZ90" s="363"/>
      <c r="EA90" s="363"/>
      <c r="EB90" s="363"/>
      <c r="EC90" s="363"/>
      <c r="ED90" s="363"/>
      <c r="EE90" s="364"/>
      <c r="EF90" s="362"/>
      <c r="EG90" s="363"/>
      <c r="EH90" s="363"/>
      <c r="EI90" s="363"/>
      <c r="EJ90" s="363"/>
      <c r="EK90" s="363"/>
      <c r="EL90" s="363"/>
      <c r="EM90" s="363"/>
      <c r="EN90" s="363"/>
      <c r="EO90" s="363"/>
      <c r="EP90" s="363"/>
      <c r="EQ90" s="363"/>
      <c r="ER90" s="364"/>
      <c r="ES90" s="308" t="s">
        <v>46</v>
      </c>
      <c r="ET90" s="309"/>
      <c r="EU90" s="309"/>
      <c r="EV90" s="309"/>
      <c r="EW90" s="309"/>
      <c r="EX90" s="309"/>
      <c r="EY90" s="309"/>
      <c r="EZ90" s="309"/>
      <c r="FA90" s="309"/>
      <c r="FB90" s="309"/>
      <c r="FC90" s="309"/>
      <c r="FD90" s="309"/>
      <c r="FE90" s="310"/>
    </row>
    <row r="91" spans="1:166" ht="12.75" customHeight="1">
      <c r="A91" s="249" t="s">
        <v>478</v>
      </c>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192" t="s">
        <v>154</v>
      </c>
      <c r="BY91" s="193"/>
      <c r="BZ91" s="193"/>
      <c r="CA91" s="193"/>
      <c r="CB91" s="193"/>
      <c r="CC91" s="193"/>
      <c r="CD91" s="193"/>
      <c r="CE91" s="235"/>
      <c r="CF91" s="236" t="s">
        <v>46</v>
      </c>
      <c r="CG91" s="193"/>
      <c r="CH91" s="193"/>
      <c r="CI91" s="193"/>
      <c r="CJ91" s="193"/>
      <c r="CK91" s="193"/>
      <c r="CL91" s="193"/>
      <c r="CM91" s="193"/>
      <c r="CN91" s="193"/>
      <c r="CO91" s="193"/>
      <c r="CP91" s="193"/>
      <c r="CQ91" s="193"/>
      <c r="CR91" s="235"/>
      <c r="CS91" s="319"/>
      <c r="CT91" s="320"/>
      <c r="CU91" s="320"/>
      <c r="CV91" s="320"/>
      <c r="CW91" s="320"/>
      <c r="CX91" s="320"/>
      <c r="CY91" s="320"/>
      <c r="CZ91" s="320"/>
      <c r="DA91" s="320"/>
      <c r="DB91" s="320"/>
      <c r="DC91" s="320"/>
      <c r="DD91" s="320"/>
      <c r="DE91" s="321"/>
      <c r="DF91" s="246">
        <f>DF92+DF93+DF94+DF105+DF106+DF107</f>
        <v>7519452.58</v>
      </c>
      <c r="DG91" s="247"/>
      <c r="DH91" s="247"/>
      <c r="DI91" s="247"/>
      <c r="DJ91" s="247"/>
      <c r="DK91" s="247"/>
      <c r="DL91" s="247"/>
      <c r="DM91" s="247"/>
      <c r="DN91" s="247"/>
      <c r="DO91" s="247"/>
      <c r="DP91" s="247"/>
      <c r="DQ91" s="247"/>
      <c r="DR91" s="248"/>
      <c r="DS91" s="246">
        <f>DS92+DS93+DS94+DS105+DS106+DS107</f>
        <v>6251337</v>
      </c>
      <c r="DT91" s="247"/>
      <c r="DU91" s="247"/>
      <c r="DV91" s="247"/>
      <c r="DW91" s="247"/>
      <c r="DX91" s="247"/>
      <c r="DY91" s="247"/>
      <c r="DZ91" s="247"/>
      <c r="EA91" s="247"/>
      <c r="EB91" s="247"/>
      <c r="EC91" s="247"/>
      <c r="ED91" s="247"/>
      <c r="EE91" s="248"/>
      <c r="EF91" s="246">
        <f>EF92+EF93+EF94+EF105+EF106+EF107</f>
        <v>6127433</v>
      </c>
      <c r="EG91" s="247"/>
      <c r="EH91" s="247"/>
      <c r="EI91" s="247"/>
      <c r="EJ91" s="247"/>
      <c r="EK91" s="247"/>
      <c r="EL91" s="247"/>
      <c r="EM91" s="247"/>
      <c r="EN91" s="247"/>
      <c r="EO91" s="247"/>
      <c r="EP91" s="247"/>
      <c r="EQ91" s="247"/>
      <c r="ER91" s="248"/>
      <c r="ES91" s="308"/>
      <c r="ET91" s="309"/>
      <c r="EU91" s="309"/>
      <c r="EV91" s="309"/>
      <c r="EW91" s="309"/>
      <c r="EX91" s="309"/>
      <c r="EY91" s="309"/>
      <c r="EZ91" s="309"/>
      <c r="FA91" s="309"/>
      <c r="FB91" s="309"/>
      <c r="FC91" s="309"/>
      <c r="FD91" s="309"/>
      <c r="FE91" s="310"/>
      <c r="FJ91" s="129">
        <f>8007390.26-DF91</f>
        <v>487937.6799999997</v>
      </c>
    </row>
    <row r="92" spans="1:161" ht="21.75" customHeight="1">
      <c r="A92" s="306" t="s">
        <v>479</v>
      </c>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192" t="s">
        <v>155</v>
      </c>
      <c r="BY92" s="193"/>
      <c r="BZ92" s="193"/>
      <c r="CA92" s="193"/>
      <c r="CB92" s="193"/>
      <c r="CC92" s="193"/>
      <c r="CD92" s="193"/>
      <c r="CE92" s="235"/>
      <c r="CF92" s="236" t="s">
        <v>156</v>
      </c>
      <c r="CG92" s="193"/>
      <c r="CH92" s="193"/>
      <c r="CI92" s="193"/>
      <c r="CJ92" s="193"/>
      <c r="CK92" s="193"/>
      <c r="CL92" s="193"/>
      <c r="CM92" s="193"/>
      <c r="CN92" s="193"/>
      <c r="CO92" s="193"/>
      <c r="CP92" s="193"/>
      <c r="CQ92" s="193"/>
      <c r="CR92" s="235"/>
      <c r="CS92" s="319"/>
      <c r="CT92" s="320"/>
      <c r="CU92" s="320"/>
      <c r="CV92" s="320"/>
      <c r="CW92" s="320"/>
      <c r="CX92" s="320"/>
      <c r="CY92" s="320"/>
      <c r="CZ92" s="320"/>
      <c r="DA92" s="320"/>
      <c r="DB92" s="320"/>
      <c r="DC92" s="320"/>
      <c r="DD92" s="320"/>
      <c r="DE92" s="321"/>
      <c r="DF92" s="362"/>
      <c r="DG92" s="363"/>
      <c r="DH92" s="363"/>
      <c r="DI92" s="363"/>
      <c r="DJ92" s="363"/>
      <c r="DK92" s="363"/>
      <c r="DL92" s="363"/>
      <c r="DM92" s="363"/>
      <c r="DN92" s="363"/>
      <c r="DO92" s="363"/>
      <c r="DP92" s="363"/>
      <c r="DQ92" s="363"/>
      <c r="DR92" s="364"/>
      <c r="DS92" s="362"/>
      <c r="DT92" s="363"/>
      <c r="DU92" s="363"/>
      <c r="DV92" s="363"/>
      <c r="DW92" s="363"/>
      <c r="DX92" s="363"/>
      <c r="DY92" s="363"/>
      <c r="DZ92" s="363"/>
      <c r="EA92" s="363"/>
      <c r="EB92" s="363"/>
      <c r="EC92" s="363"/>
      <c r="ED92" s="363"/>
      <c r="EE92" s="364"/>
      <c r="EF92" s="362"/>
      <c r="EG92" s="363"/>
      <c r="EH92" s="363"/>
      <c r="EI92" s="363"/>
      <c r="EJ92" s="363"/>
      <c r="EK92" s="363"/>
      <c r="EL92" s="363"/>
      <c r="EM92" s="363"/>
      <c r="EN92" s="363"/>
      <c r="EO92" s="363"/>
      <c r="EP92" s="363"/>
      <c r="EQ92" s="363"/>
      <c r="ER92" s="364"/>
      <c r="ES92" s="308"/>
      <c r="ET92" s="309"/>
      <c r="EU92" s="309"/>
      <c r="EV92" s="309"/>
      <c r="EW92" s="309"/>
      <c r="EX92" s="309"/>
      <c r="EY92" s="309"/>
      <c r="EZ92" s="309"/>
      <c r="FA92" s="309"/>
      <c r="FB92" s="309"/>
      <c r="FC92" s="309"/>
      <c r="FD92" s="309"/>
      <c r="FE92" s="310"/>
    </row>
    <row r="93" spans="1:161" ht="23.25" customHeight="1" thickBot="1">
      <c r="A93" s="306" t="s">
        <v>157</v>
      </c>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68"/>
      <c r="BX93" s="202" t="s">
        <v>158</v>
      </c>
      <c r="BY93" s="203"/>
      <c r="BZ93" s="203"/>
      <c r="CA93" s="203"/>
      <c r="CB93" s="203"/>
      <c r="CC93" s="203"/>
      <c r="CD93" s="203"/>
      <c r="CE93" s="262"/>
      <c r="CF93" s="263" t="s">
        <v>159</v>
      </c>
      <c r="CG93" s="203"/>
      <c r="CH93" s="203"/>
      <c r="CI93" s="203"/>
      <c r="CJ93" s="203"/>
      <c r="CK93" s="203"/>
      <c r="CL93" s="203"/>
      <c r="CM93" s="203"/>
      <c r="CN93" s="203"/>
      <c r="CO93" s="203"/>
      <c r="CP93" s="203"/>
      <c r="CQ93" s="203"/>
      <c r="CR93" s="262"/>
      <c r="CS93" s="369"/>
      <c r="CT93" s="370"/>
      <c r="CU93" s="370"/>
      <c r="CV93" s="370"/>
      <c r="CW93" s="370"/>
      <c r="CX93" s="370"/>
      <c r="CY93" s="370"/>
      <c r="CZ93" s="370"/>
      <c r="DA93" s="370"/>
      <c r="DB93" s="370"/>
      <c r="DC93" s="370"/>
      <c r="DD93" s="370"/>
      <c r="DE93" s="371"/>
      <c r="DF93" s="372"/>
      <c r="DG93" s="373"/>
      <c r="DH93" s="373"/>
      <c r="DI93" s="373"/>
      <c r="DJ93" s="373"/>
      <c r="DK93" s="373"/>
      <c r="DL93" s="373"/>
      <c r="DM93" s="373"/>
      <c r="DN93" s="373"/>
      <c r="DO93" s="373"/>
      <c r="DP93" s="373"/>
      <c r="DQ93" s="373"/>
      <c r="DR93" s="374"/>
      <c r="DS93" s="372"/>
      <c r="DT93" s="373"/>
      <c r="DU93" s="373"/>
      <c r="DV93" s="373"/>
      <c r="DW93" s="373"/>
      <c r="DX93" s="373"/>
      <c r="DY93" s="373"/>
      <c r="DZ93" s="373"/>
      <c r="EA93" s="373"/>
      <c r="EB93" s="373"/>
      <c r="EC93" s="373"/>
      <c r="ED93" s="373"/>
      <c r="EE93" s="374"/>
      <c r="EF93" s="372"/>
      <c r="EG93" s="373"/>
      <c r="EH93" s="373"/>
      <c r="EI93" s="373"/>
      <c r="EJ93" s="373"/>
      <c r="EK93" s="373"/>
      <c r="EL93" s="373"/>
      <c r="EM93" s="373"/>
      <c r="EN93" s="373"/>
      <c r="EO93" s="373"/>
      <c r="EP93" s="373"/>
      <c r="EQ93" s="373"/>
      <c r="ER93" s="374"/>
      <c r="ES93" s="375"/>
      <c r="ET93" s="376"/>
      <c r="EU93" s="376"/>
      <c r="EV93" s="376"/>
      <c r="EW93" s="376"/>
      <c r="EX93" s="376"/>
      <c r="EY93" s="376"/>
      <c r="EZ93" s="376"/>
      <c r="FA93" s="376"/>
      <c r="FB93" s="376"/>
      <c r="FC93" s="376"/>
      <c r="FD93" s="376"/>
      <c r="FE93" s="377"/>
    </row>
    <row r="94" spans="1:166" ht="11.25" customHeight="1">
      <c r="A94" s="273" t="s">
        <v>480</v>
      </c>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5"/>
      <c r="BX94" s="276" t="s">
        <v>160</v>
      </c>
      <c r="BY94" s="182"/>
      <c r="BZ94" s="182"/>
      <c r="CA94" s="182"/>
      <c r="CB94" s="182"/>
      <c r="CC94" s="182"/>
      <c r="CD94" s="182"/>
      <c r="CE94" s="277"/>
      <c r="CF94" s="278" t="s">
        <v>161</v>
      </c>
      <c r="CG94" s="182"/>
      <c r="CH94" s="182"/>
      <c r="CI94" s="182"/>
      <c r="CJ94" s="182"/>
      <c r="CK94" s="182"/>
      <c r="CL94" s="182"/>
      <c r="CM94" s="182"/>
      <c r="CN94" s="182"/>
      <c r="CO94" s="182"/>
      <c r="CP94" s="182"/>
      <c r="CQ94" s="182"/>
      <c r="CR94" s="277"/>
      <c r="CS94" s="236" t="s">
        <v>481</v>
      </c>
      <c r="CT94" s="193"/>
      <c r="CU94" s="193"/>
      <c r="CV94" s="193"/>
      <c r="CW94" s="193"/>
      <c r="CX94" s="193"/>
      <c r="CY94" s="193"/>
      <c r="CZ94" s="193"/>
      <c r="DA94" s="193"/>
      <c r="DB94" s="193"/>
      <c r="DC94" s="193"/>
      <c r="DD94" s="193"/>
      <c r="DE94" s="235"/>
      <c r="DF94" s="246">
        <f>DF96+DF97+DF98+DF99+DF100+DF101+DF102+DF103</f>
        <v>6026479.58</v>
      </c>
      <c r="DG94" s="247"/>
      <c r="DH94" s="247"/>
      <c r="DI94" s="247"/>
      <c r="DJ94" s="247"/>
      <c r="DK94" s="247"/>
      <c r="DL94" s="247"/>
      <c r="DM94" s="247"/>
      <c r="DN94" s="247"/>
      <c r="DO94" s="247"/>
      <c r="DP94" s="247"/>
      <c r="DQ94" s="247"/>
      <c r="DR94" s="248"/>
      <c r="DS94" s="246">
        <f>DS96+DS97+DS98+DS99+DS100+DS101+DS102+DS103</f>
        <v>4792781</v>
      </c>
      <c r="DT94" s="247"/>
      <c r="DU94" s="247"/>
      <c r="DV94" s="247"/>
      <c r="DW94" s="247"/>
      <c r="DX94" s="247"/>
      <c r="DY94" s="247"/>
      <c r="DZ94" s="247"/>
      <c r="EA94" s="247"/>
      <c r="EB94" s="247"/>
      <c r="EC94" s="247"/>
      <c r="ED94" s="247"/>
      <c r="EE94" s="248"/>
      <c r="EF94" s="246">
        <f>EF96+EF97+EF98+EF99+EF100+EF101+EF102+EF103</f>
        <v>4710849</v>
      </c>
      <c r="EG94" s="247"/>
      <c r="EH94" s="247"/>
      <c r="EI94" s="247"/>
      <c r="EJ94" s="247"/>
      <c r="EK94" s="247"/>
      <c r="EL94" s="247"/>
      <c r="EM94" s="247"/>
      <c r="EN94" s="247"/>
      <c r="EO94" s="247"/>
      <c r="EP94" s="247"/>
      <c r="EQ94" s="247"/>
      <c r="ER94" s="248"/>
      <c r="ES94" s="359"/>
      <c r="ET94" s="360"/>
      <c r="EU94" s="360"/>
      <c r="EV94" s="360"/>
      <c r="EW94" s="360"/>
      <c r="EX94" s="360"/>
      <c r="EY94" s="360"/>
      <c r="EZ94" s="360"/>
      <c r="FA94" s="360"/>
      <c r="FB94" s="360"/>
      <c r="FC94" s="360"/>
      <c r="FD94" s="360"/>
      <c r="FE94" s="361"/>
      <c r="FJ94" s="129"/>
    </row>
    <row r="95" spans="1:161" ht="11.25" customHeight="1">
      <c r="A95" s="378" t="s">
        <v>162</v>
      </c>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6"/>
      <c r="BY95" s="6"/>
      <c r="BZ95" s="6"/>
      <c r="CA95" s="6"/>
      <c r="CB95" s="6"/>
      <c r="CC95" s="6"/>
      <c r="CD95" s="6"/>
      <c r="CE95" s="7"/>
      <c r="CF95" s="379" t="s">
        <v>161</v>
      </c>
      <c r="CG95" s="380"/>
      <c r="CH95" s="380"/>
      <c r="CI95" s="380"/>
      <c r="CJ95" s="380"/>
      <c r="CK95" s="380"/>
      <c r="CL95" s="380"/>
      <c r="CM95" s="380"/>
      <c r="CN95" s="380"/>
      <c r="CO95" s="380"/>
      <c r="CP95" s="380"/>
      <c r="CQ95" s="380"/>
      <c r="CR95" s="381"/>
      <c r="CS95" s="385"/>
      <c r="CT95" s="386"/>
      <c r="CU95" s="386"/>
      <c r="CV95" s="386"/>
      <c r="CW95" s="386"/>
      <c r="CX95" s="386"/>
      <c r="CY95" s="386"/>
      <c r="CZ95" s="386"/>
      <c r="DA95" s="386"/>
      <c r="DB95" s="386"/>
      <c r="DC95" s="386"/>
      <c r="DD95" s="386"/>
      <c r="DE95" s="387"/>
      <c r="DF95" s="134"/>
      <c r="DG95" s="135"/>
      <c r="DH95" s="135"/>
      <c r="DI95" s="135"/>
      <c r="DJ95" s="135"/>
      <c r="DK95" s="135"/>
      <c r="DL95" s="135"/>
      <c r="DM95" s="135"/>
      <c r="DN95" s="135"/>
      <c r="DO95" s="135"/>
      <c r="DP95" s="135"/>
      <c r="DQ95" s="135"/>
      <c r="DR95" s="136"/>
      <c r="DS95" s="134"/>
      <c r="DT95" s="135"/>
      <c r="DU95" s="135"/>
      <c r="DV95" s="135"/>
      <c r="DW95" s="135"/>
      <c r="DX95" s="135"/>
      <c r="DY95" s="135"/>
      <c r="DZ95" s="135"/>
      <c r="EA95" s="135"/>
      <c r="EB95" s="135"/>
      <c r="EC95" s="135"/>
      <c r="ED95" s="135"/>
      <c r="EE95" s="136"/>
      <c r="EF95" s="134"/>
      <c r="EG95" s="135"/>
      <c r="EH95" s="135"/>
      <c r="EI95" s="135"/>
      <c r="EJ95" s="135"/>
      <c r="EK95" s="135"/>
      <c r="EL95" s="135"/>
      <c r="EM95" s="135"/>
      <c r="EN95" s="135"/>
      <c r="EO95" s="135"/>
      <c r="EP95" s="135"/>
      <c r="EQ95" s="135"/>
      <c r="ER95" s="136"/>
      <c r="ES95" s="8"/>
      <c r="ET95" s="9"/>
      <c r="EU95" s="9"/>
      <c r="EV95" s="9"/>
      <c r="EW95" s="9"/>
      <c r="EX95" s="9"/>
      <c r="EY95" s="9"/>
      <c r="EZ95" s="9"/>
      <c r="FA95" s="9"/>
      <c r="FB95" s="9"/>
      <c r="FC95" s="9"/>
      <c r="FD95" s="9"/>
      <c r="FE95" s="10"/>
    </row>
    <row r="96" spans="1:161" ht="11.25" customHeight="1">
      <c r="A96" s="5"/>
      <c r="B96" s="5"/>
      <c r="C96" s="5"/>
      <c r="D96" s="5"/>
      <c r="E96" s="5"/>
      <c r="F96" s="5"/>
      <c r="G96" s="388" t="s">
        <v>280</v>
      </c>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8"/>
      <c r="BN96" s="388"/>
      <c r="BO96" s="388"/>
      <c r="BP96" s="388"/>
      <c r="BQ96" s="388"/>
      <c r="BR96" s="388"/>
      <c r="BS96" s="388"/>
      <c r="BT96" s="388"/>
      <c r="BU96" s="388"/>
      <c r="BV96" s="388"/>
      <c r="BW96" s="389"/>
      <c r="BX96" s="301" t="s">
        <v>274</v>
      </c>
      <c r="BY96" s="302"/>
      <c r="BZ96" s="302"/>
      <c r="CA96" s="302"/>
      <c r="CB96" s="302"/>
      <c r="CC96" s="302"/>
      <c r="CD96" s="302"/>
      <c r="CE96" s="303"/>
      <c r="CF96" s="382"/>
      <c r="CG96" s="383"/>
      <c r="CH96" s="383"/>
      <c r="CI96" s="383"/>
      <c r="CJ96" s="383"/>
      <c r="CK96" s="383"/>
      <c r="CL96" s="383"/>
      <c r="CM96" s="383"/>
      <c r="CN96" s="383"/>
      <c r="CO96" s="383"/>
      <c r="CP96" s="383"/>
      <c r="CQ96" s="383"/>
      <c r="CR96" s="384"/>
      <c r="CS96" s="390" t="s">
        <v>284</v>
      </c>
      <c r="CT96" s="302"/>
      <c r="CU96" s="302"/>
      <c r="CV96" s="302"/>
      <c r="CW96" s="302"/>
      <c r="CX96" s="302"/>
      <c r="CY96" s="302"/>
      <c r="CZ96" s="302"/>
      <c r="DA96" s="302"/>
      <c r="DB96" s="302"/>
      <c r="DC96" s="302"/>
      <c r="DD96" s="302"/>
      <c r="DE96" s="303"/>
      <c r="DF96" s="279">
        <v>24180</v>
      </c>
      <c r="DG96" s="280"/>
      <c r="DH96" s="280"/>
      <c r="DI96" s="280"/>
      <c r="DJ96" s="280"/>
      <c r="DK96" s="280"/>
      <c r="DL96" s="280"/>
      <c r="DM96" s="280"/>
      <c r="DN96" s="280"/>
      <c r="DO96" s="280"/>
      <c r="DP96" s="280"/>
      <c r="DQ96" s="280"/>
      <c r="DR96" s="281"/>
      <c r="DS96" s="394">
        <v>9988</v>
      </c>
      <c r="DT96" s="395"/>
      <c r="DU96" s="395"/>
      <c r="DV96" s="395"/>
      <c r="DW96" s="395"/>
      <c r="DX96" s="395"/>
      <c r="DY96" s="395"/>
      <c r="DZ96" s="395"/>
      <c r="EA96" s="395"/>
      <c r="EB96" s="395"/>
      <c r="EC96" s="395"/>
      <c r="ED96" s="395"/>
      <c r="EE96" s="396"/>
      <c r="EF96" s="394">
        <v>9701</v>
      </c>
      <c r="EG96" s="395"/>
      <c r="EH96" s="395"/>
      <c r="EI96" s="395"/>
      <c r="EJ96" s="395"/>
      <c r="EK96" s="395"/>
      <c r="EL96" s="395"/>
      <c r="EM96" s="395"/>
      <c r="EN96" s="395"/>
      <c r="EO96" s="395"/>
      <c r="EP96" s="395"/>
      <c r="EQ96" s="395"/>
      <c r="ER96" s="396"/>
      <c r="ES96" s="394"/>
      <c r="ET96" s="395"/>
      <c r="EU96" s="395"/>
      <c r="EV96" s="395"/>
      <c r="EW96" s="395"/>
      <c r="EX96" s="395"/>
      <c r="EY96" s="395"/>
      <c r="EZ96" s="395"/>
      <c r="FA96" s="395"/>
      <c r="FB96" s="395"/>
      <c r="FC96" s="395"/>
      <c r="FD96" s="395"/>
      <c r="FE96" s="397"/>
    </row>
    <row r="97" spans="1:161" ht="11.25" customHeight="1">
      <c r="A97" s="4"/>
      <c r="B97" s="4"/>
      <c r="C97" s="4"/>
      <c r="D97" s="4"/>
      <c r="E97" s="4"/>
      <c r="F97" s="4"/>
      <c r="G97" s="398" t="s">
        <v>281</v>
      </c>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398"/>
      <c r="BB97" s="398"/>
      <c r="BC97" s="398"/>
      <c r="BD97" s="398"/>
      <c r="BE97" s="398"/>
      <c r="BF97" s="398"/>
      <c r="BG97" s="398"/>
      <c r="BH97" s="398"/>
      <c r="BI97" s="398"/>
      <c r="BJ97" s="398"/>
      <c r="BK97" s="398"/>
      <c r="BL97" s="398"/>
      <c r="BM97" s="398"/>
      <c r="BN97" s="398"/>
      <c r="BO97" s="398"/>
      <c r="BP97" s="398"/>
      <c r="BQ97" s="398"/>
      <c r="BR97" s="398"/>
      <c r="BS97" s="398"/>
      <c r="BT97" s="398"/>
      <c r="BU97" s="398"/>
      <c r="BV97" s="398"/>
      <c r="BW97" s="399"/>
      <c r="BX97" s="196" t="s">
        <v>275</v>
      </c>
      <c r="BY97" s="197"/>
      <c r="BZ97" s="197"/>
      <c r="CA97" s="197"/>
      <c r="CB97" s="197"/>
      <c r="CC97" s="197"/>
      <c r="CD97" s="197"/>
      <c r="CE97" s="393"/>
      <c r="CF97" s="382"/>
      <c r="CG97" s="383"/>
      <c r="CH97" s="383"/>
      <c r="CI97" s="383"/>
      <c r="CJ97" s="383"/>
      <c r="CK97" s="383"/>
      <c r="CL97" s="383"/>
      <c r="CM97" s="383"/>
      <c r="CN97" s="383"/>
      <c r="CO97" s="383"/>
      <c r="CP97" s="383"/>
      <c r="CQ97" s="383"/>
      <c r="CR97" s="384"/>
      <c r="CS97" s="390" t="s">
        <v>285</v>
      </c>
      <c r="CT97" s="302"/>
      <c r="CU97" s="302"/>
      <c r="CV97" s="302"/>
      <c r="CW97" s="302"/>
      <c r="CX97" s="302"/>
      <c r="CY97" s="302"/>
      <c r="CZ97" s="302"/>
      <c r="DA97" s="302"/>
      <c r="DB97" s="302"/>
      <c r="DC97" s="302"/>
      <c r="DD97" s="302"/>
      <c r="DE97" s="303"/>
      <c r="DF97" s="394">
        <f>1699037-DF106</f>
        <v>206064</v>
      </c>
      <c r="DG97" s="395"/>
      <c r="DH97" s="395"/>
      <c r="DI97" s="395"/>
      <c r="DJ97" s="395"/>
      <c r="DK97" s="395"/>
      <c r="DL97" s="395"/>
      <c r="DM97" s="395"/>
      <c r="DN97" s="395"/>
      <c r="DO97" s="395"/>
      <c r="DP97" s="395"/>
      <c r="DQ97" s="395"/>
      <c r="DR97" s="396"/>
      <c r="DS97" s="394">
        <f>171953+29361</f>
        <v>201314</v>
      </c>
      <c r="DT97" s="395"/>
      <c r="DU97" s="395"/>
      <c r="DV97" s="395"/>
      <c r="DW97" s="395"/>
      <c r="DX97" s="395"/>
      <c r="DY97" s="395"/>
      <c r="DZ97" s="395"/>
      <c r="EA97" s="395"/>
      <c r="EB97" s="395"/>
      <c r="EC97" s="395"/>
      <c r="ED97" s="395"/>
      <c r="EE97" s="396"/>
      <c r="EF97" s="394">
        <f>167004+28516</f>
        <v>195520</v>
      </c>
      <c r="EG97" s="395"/>
      <c r="EH97" s="395"/>
      <c r="EI97" s="395"/>
      <c r="EJ97" s="395"/>
      <c r="EK97" s="395"/>
      <c r="EL97" s="395"/>
      <c r="EM97" s="395"/>
      <c r="EN97" s="395"/>
      <c r="EO97" s="395"/>
      <c r="EP97" s="395"/>
      <c r="EQ97" s="395"/>
      <c r="ER97" s="396"/>
      <c r="ES97" s="394"/>
      <c r="ET97" s="395"/>
      <c r="EU97" s="395"/>
      <c r="EV97" s="395"/>
      <c r="EW97" s="395"/>
      <c r="EX97" s="395"/>
      <c r="EY97" s="395"/>
      <c r="EZ97" s="395"/>
      <c r="FA97" s="395"/>
      <c r="FB97" s="395"/>
      <c r="FC97" s="395"/>
      <c r="FD97" s="395"/>
      <c r="FE97" s="397"/>
    </row>
    <row r="98" spans="1:161" ht="11.25" customHeight="1">
      <c r="A98" s="5"/>
      <c r="B98" s="5"/>
      <c r="C98" s="5"/>
      <c r="D98" s="5"/>
      <c r="E98" s="5"/>
      <c r="F98" s="5"/>
      <c r="G98" s="398" t="s">
        <v>282</v>
      </c>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8"/>
      <c r="AY98" s="398"/>
      <c r="AZ98" s="398"/>
      <c r="BA98" s="398"/>
      <c r="BB98" s="398"/>
      <c r="BC98" s="398"/>
      <c r="BD98" s="398"/>
      <c r="BE98" s="398"/>
      <c r="BF98" s="398"/>
      <c r="BG98" s="398"/>
      <c r="BH98" s="398"/>
      <c r="BI98" s="398"/>
      <c r="BJ98" s="398"/>
      <c r="BK98" s="398"/>
      <c r="BL98" s="398"/>
      <c r="BM98" s="398"/>
      <c r="BN98" s="398"/>
      <c r="BO98" s="398"/>
      <c r="BP98" s="398"/>
      <c r="BQ98" s="398"/>
      <c r="BR98" s="398"/>
      <c r="BS98" s="398"/>
      <c r="BT98" s="398"/>
      <c r="BU98" s="398"/>
      <c r="BV98" s="398"/>
      <c r="BW98" s="399"/>
      <c r="BX98" s="196" t="s">
        <v>276</v>
      </c>
      <c r="BY98" s="197"/>
      <c r="BZ98" s="197"/>
      <c r="CA98" s="197"/>
      <c r="CB98" s="197"/>
      <c r="CC98" s="197"/>
      <c r="CD98" s="197"/>
      <c r="CE98" s="393"/>
      <c r="CF98" s="382"/>
      <c r="CG98" s="383"/>
      <c r="CH98" s="383"/>
      <c r="CI98" s="383"/>
      <c r="CJ98" s="383"/>
      <c r="CK98" s="383"/>
      <c r="CL98" s="383"/>
      <c r="CM98" s="383"/>
      <c r="CN98" s="383"/>
      <c r="CO98" s="383"/>
      <c r="CP98" s="383"/>
      <c r="CQ98" s="383"/>
      <c r="CR98" s="384"/>
      <c r="CS98" s="390" t="s">
        <v>286</v>
      </c>
      <c r="CT98" s="302"/>
      <c r="CU98" s="302"/>
      <c r="CV98" s="302"/>
      <c r="CW98" s="302"/>
      <c r="CX98" s="302"/>
      <c r="CY98" s="302"/>
      <c r="CZ98" s="302"/>
      <c r="DA98" s="302"/>
      <c r="DB98" s="302"/>
      <c r="DC98" s="302"/>
      <c r="DD98" s="302"/>
      <c r="DE98" s="303"/>
      <c r="DF98" s="279">
        <f>78236+'иные цели'!AC46</f>
        <v>580596</v>
      </c>
      <c r="DG98" s="280"/>
      <c r="DH98" s="280"/>
      <c r="DI98" s="280"/>
      <c r="DJ98" s="280"/>
      <c r="DK98" s="280"/>
      <c r="DL98" s="280"/>
      <c r="DM98" s="280"/>
      <c r="DN98" s="280"/>
      <c r="DO98" s="280"/>
      <c r="DP98" s="280"/>
      <c r="DQ98" s="280"/>
      <c r="DR98" s="281"/>
      <c r="DS98" s="394">
        <f>31594+1</f>
        <v>31595</v>
      </c>
      <c r="DT98" s="395"/>
      <c r="DU98" s="395"/>
      <c r="DV98" s="395"/>
      <c r="DW98" s="395"/>
      <c r="DX98" s="395"/>
      <c r="DY98" s="395"/>
      <c r="DZ98" s="395"/>
      <c r="EA98" s="395"/>
      <c r="EB98" s="395"/>
      <c r="EC98" s="395"/>
      <c r="ED98" s="395"/>
      <c r="EE98" s="396"/>
      <c r="EF98" s="394">
        <f>30685-1</f>
        <v>30684</v>
      </c>
      <c r="EG98" s="395"/>
      <c r="EH98" s="395"/>
      <c r="EI98" s="395"/>
      <c r="EJ98" s="395"/>
      <c r="EK98" s="395"/>
      <c r="EL98" s="395"/>
      <c r="EM98" s="395"/>
      <c r="EN98" s="395"/>
      <c r="EO98" s="395"/>
      <c r="EP98" s="395"/>
      <c r="EQ98" s="395"/>
      <c r="ER98" s="396"/>
      <c r="ES98" s="394"/>
      <c r="ET98" s="395"/>
      <c r="EU98" s="395"/>
      <c r="EV98" s="395"/>
      <c r="EW98" s="395"/>
      <c r="EX98" s="395"/>
      <c r="EY98" s="395"/>
      <c r="EZ98" s="395"/>
      <c r="FA98" s="395"/>
      <c r="FB98" s="395"/>
      <c r="FC98" s="395"/>
      <c r="FD98" s="395"/>
      <c r="FE98" s="397"/>
    </row>
    <row r="99" spans="1:161" ht="11.25" customHeight="1">
      <c r="A99" s="4"/>
      <c r="B99" s="4"/>
      <c r="C99" s="4"/>
      <c r="D99" s="4"/>
      <c r="E99" s="4"/>
      <c r="F99" s="4"/>
      <c r="G99" s="391" t="s">
        <v>283</v>
      </c>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1"/>
      <c r="BC99" s="391"/>
      <c r="BD99" s="391"/>
      <c r="BE99" s="391"/>
      <c r="BF99" s="391"/>
      <c r="BG99" s="391"/>
      <c r="BH99" s="391"/>
      <c r="BI99" s="391"/>
      <c r="BJ99" s="391"/>
      <c r="BK99" s="391"/>
      <c r="BL99" s="391"/>
      <c r="BM99" s="391"/>
      <c r="BN99" s="391"/>
      <c r="BO99" s="391"/>
      <c r="BP99" s="391"/>
      <c r="BQ99" s="391"/>
      <c r="BR99" s="391"/>
      <c r="BS99" s="391"/>
      <c r="BT99" s="391"/>
      <c r="BU99" s="391"/>
      <c r="BV99" s="391"/>
      <c r="BW99" s="392"/>
      <c r="BX99" s="196" t="s">
        <v>277</v>
      </c>
      <c r="BY99" s="197"/>
      <c r="BZ99" s="197"/>
      <c r="CA99" s="197"/>
      <c r="CB99" s="197"/>
      <c r="CC99" s="197"/>
      <c r="CD99" s="197"/>
      <c r="CE99" s="393"/>
      <c r="CF99" s="382"/>
      <c r="CG99" s="383"/>
      <c r="CH99" s="383"/>
      <c r="CI99" s="383"/>
      <c r="CJ99" s="383"/>
      <c r="CK99" s="383"/>
      <c r="CL99" s="383"/>
      <c r="CM99" s="383"/>
      <c r="CN99" s="383"/>
      <c r="CO99" s="383"/>
      <c r="CP99" s="383"/>
      <c r="CQ99" s="383"/>
      <c r="CR99" s="384"/>
      <c r="CS99" s="390" t="s">
        <v>287</v>
      </c>
      <c r="CT99" s="302"/>
      <c r="CU99" s="302"/>
      <c r="CV99" s="302"/>
      <c r="CW99" s="302"/>
      <c r="CX99" s="302"/>
      <c r="CY99" s="302"/>
      <c r="CZ99" s="302"/>
      <c r="DA99" s="302"/>
      <c r="DB99" s="302"/>
      <c r="DC99" s="302"/>
      <c r="DD99" s="302"/>
      <c r="DE99" s="303"/>
      <c r="DF99" s="279">
        <v>1213539</v>
      </c>
      <c r="DG99" s="280"/>
      <c r="DH99" s="280"/>
      <c r="DI99" s="280"/>
      <c r="DJ99" s="280"/>
      <c r="DK99" s="280"/>
      <c r="DL99" s="280"/>
      <c r="DM99" s="280"/>
      <c r="DN99" s="280"/>
      <c r="DO99" s="280"/>
      <c r="DP99" s="280"/>
      <c r="DQ99" s="280"/>
      <c r="DR99" s="281"/>
      <c r="DS99" s="394">
        <f>1009713+1</f>
        <v>1009714</v>
      </c>
      <c r="DT99" s="395"/>
      <c r="DU99" s="395"/>
      <c r="DV99" s="395"/>
      <c r="DW99" s="395"/>
      <c r="DX99" s="395"/>
      <c r="DY99" s="395"/>
      <c r="DZ99" s="395"/>
      <c r="EA99" s="395"/>
      <c r="EB99" s="395"/>
      <c r="EC99" s="395"/>
      <c r="ED99" s="395"/>
      <c r="EE99" s="396"/>
      <c r="EF99" s="394">
        <v>980657</v>
      </c>
      <c r="EG99" s="395"/>
      <c r="EH99" s="395"/>
      <c r="EI99" s="395"/>
      <c r="EJ99" s="395"/>
      <c r="EK99" s="395"/>
      <c r="EL99" s="395"/>
      <c r="EM99" s="395"/>
      <c r="EN99" s="395"/>
      <c r="EO99" s="395"/>
      <c r="EP99" s="395"/>
      <c r="EQ99" s="395"/>
      <c r="ER99" s="396"/>
      <c r="ES99" s="394"/>
      <c r="ET99" s="395"/>
      <c r="EU99" s="395"/>
      <c r="EV99" s="395"/>
      <c r="EW99" s="395"/>
      <c r="EX99" s="395"/>
      <c r="EY99" s="395"/>
      <c r="EZ99" s="395"/>
      <c r="FA99" s="395"/>
      <c r="FB99" s="395"/>
      <c r="FC99" s="395"/>
      <c r="FD99" s="395"/>
      <c r="FE99" s="397"/>
    </row>
    <row r="100" spans="1:161" ht="11.25" customHeight="1">
      <c r="A100" s="4"/>
      <c r="B100" s="4"/>
      <c r="C100" s="4"/>
      <c r="D100" s="4"/>
      <c r="E100" s="4"/>
      <c r="F100" s="4"/>
      <c r="G100" s="391" t="s">
        <v>482</v>
      </c>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1"/>
      <c r="BC100" s="391"/>
      <c r="BD100" s="391"/>
      <c r="BE100" s="391"/>
      <c r="BF100" s="391"/>
      <c r="BG100" s="391"/>
      <c r="BH100" s="391"/>
      <c r="BI100" s="391"/>
      <c r="BJ100" s="391"/>
      <c r="BK100" s="391"/>
      <c r="BL100" s="391"/>
      <c r="BM100" s="391"/>
      <c r="BN100" s="391"/>
      <c r="BO100" s="391"/>
      <c r="BP100" s="391"/>
      <c r="BQ100" s="391"/>
      <c r="BR100" s="391"/>
      <c r="BS100" s="391"/>
      <c r="BT100" s="391"/>
      <c r="BU100" s="391"/>
      <c r="BV100" s="391"/>
      <c r="BW100" s="392"/>
      <c r="BX100" s="196" t="s">
        <v>278</v>
      </c>
      <c r="BY100" s="197"/>
      <c r="BZ100" s="197"/>
      <c r="CA100" s="197"/>
      <c r="CB100" s="197"/>
      <c r="CC100" s="197"/>
      <c r="CD100" s="197"/>
      <c r="CE100" s="393"/>
      <c r="CF100" s="382"/>
      <c r="CG100" s="383"/>
      <c r="CH100" s="383"/>
      <c r="CI100" s="383"/>
      <c r="CJ100" s="383"/>
      <c r="CK100" s="383"/>
      <c r="CL100" s="383"/>
      <c r="CM100" s="383"/>
      <c r="CN100" s="383"/>
      <c r="CO100" s="383"/>
      <c r="CP100" s="383"/>
      <c r="CQ100" s="383"/>
      <c r="CR100" s="384"/>
      <c r="CS100" s="390" t="s">
        <v>336</v>
      </c>
      <c r="CT100" s="302"/>
      <c r="CU100" s="302"/>
      <c r="CV100" s="302"/>
      <c r="CW100" s="302"/>
      <c r="CX100" s="302"/>
      <c r="CY100" s="302"/>
      <c r="CZ100" s="302"/>
      <c r="DA100" s="302"/>
      <c r="DB100" s="302"/>
      <c r="DC100" s="302"/>
      <c r="DD100" s="302"/>
      <c r="DE100" s="303"/>
      <c r="DF100" s="279">
        <f>'иные цели'!AC45</f>
        <v>175005.16</v>
      </c>
      <c r="DG100" s="280"/>
      <c r="DH100" s="280"/>
      <c r="DI100" s="280"/>
      <c r="DJ100" s="280"/>
      <c r="DK100" s="280"/>
      <c r="DL100" s="280"/>
      <c r="DM100" s="280"/>
      <c r="DN100" s="280"/>
      <c r="DO100" s="280"/>
      <c r="DP100" s="280"/>
      <c r="DQ100" s="280"/>
      <c r="DR100" s="281"/>
      <c r="DS100" s="400"/>
      <c r="DT100" s="401"/>
      <c r="DU100" s="401"/>
      <c r="DV100" s="401"/>
      <c r="DW100" s="401"/>
      <c r="DX100" s="401"/>
      <c r="DY100" s="401"/>
      <c r="DZ100" s="401"/>
      <c r="EA100" s="401"/>
      <c r="EB100" s="401"/>
      <c r="EC100" s="401"/>
      <c r="ED100" s="401"/>
      <c r="EE100" s="402"/>
      <c r="EF100" s="400"/>
      <c r="EG100" s="401"/>
      <c r="EH100" s="401"/>
      <c r="EI100" s="401"/>
      <c r="EJ100" s="401"/>
      <c r="EK100" s="401"/>
      <c r="EL100" s="401"/>
      <c r="EM100" s="401"/>
      <c r="EN100" s="401"/>
      <c r="EO100" s="401"/>
      <c r="EP100" s="401"/>
      <c r="EQ100" s="401"/>
      <c r="ER100" s="402"/>
      <c r="ES100" s="394"/>
      <c r="ET100" s="395"/>
      <c r="EU100" s="395"/>
      <c r="EV100" s="395"/>
      <c r="EW100" s="395"/>
      <c r="EX100" s="395"/>
      <c r="EY100" s="395"/>
      <c r="EZ100" s="395"/>
      <c r="FA100" s="395"/>
      <c r="FB100" s="395"/>
      <c r="FC100" s="395"/>
      <c r="FD100" s="395"/>
      <c r="FE100" s="397"/>
    </row>
    <row r="101" spans="1:161" ht="11.25" customHeight="1">
      <c r="A101" s="4"/>
      <c r="B101" s="4"/>
      <c r="C101" s="4"/>
      <c r="D101" s="4"/>
      <c r="E101" s="4"/>
      <c r="F101" s="4"/>
      <c r="G101" s="391" t="s">
        <v>321</v>
      </c>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c r="AM101" s="391"/>
      <c r="AN101" s="391"/>
      <c r="AO101" s="391"/>
      <c r="AP101" s="391"/>
      <c r="AQ101" s="391"/>
      <c r="AR101" s="391"/>
      <c r="AS101" s="391"/>
      <c r="AT101" s="391"/>
      <c r="AU101" s="391"/>
      <c r="AV101" s="391"/>
      <c r="AW101" s="391"/>
      <c r="AX101" s="391"/>
      <c r="AY101" s="391"/>
      <c r="AZ101" s="391"/>
      <c r="BA101" s="391"/>
      <c r="BB101" s="391"/>
      <c r="BC101" s="391"/>
      <c r="BD101" s="391"/>
      <c r="BE101" s="391"/>
      <c r="BF101" s="391"/>
      <c r="BG101" s="391"/>
      <c r="BH101" s="391"/>
      <c r="BI101" s="391"/>
      <c r="BJ101" s="391"/>
      <c r="BK101" s="391"/>
      <c r="BL101" s="391"/>
      <c r="BM101" s="391"/>
      <c r="BN101" s="391"/>
      <c r="BO101" s="391"/>
      <c r="BP101" s="391"/>
      <c r="BQ101" s="391"/>
      <c r="BR101" s="391"/>
      <c r="BS101" s="391"/>
      <c r="BT101" s="391"/>
      <c r="BU101" s="391"/>
      <c r="BV101" s="391"/>
      <c r="BW101" s="392"/>
      <c r="BX101" s="196" t="s">
        <v>278</v>
      </c>
      <c r="BY101" s="197"/>
      <c r="BZ101" s="197"/>
      <c r="CA101" s="197"/>
      <c r="CB101" s="197"/>
      <c r="CC101" s="197"/>
      <c r="CD101" s="197"/>
      <c r="CE101" s="393"/>
      <c r="CF101" s="382"/>
      <c r="CG101" s="383"/>
      <c r="CH101" s="383"/>
      <c r="CI101" s="383"/>
      <c r="CJ101" s="383"/>
      <c r="CK101" s="383"/>
      <c r="CL101" s="383"/>
      <c r="CM101" s="383"/>
      <c r="CN101" s="383"/>
      <c r="CO101" s="383"/>
      <c r="CP101" s="383"/>
      <c r="CQ101" s="383"/>
      <c r="CR101" s="384"/>
      <c r="CS101" s="390" t="s">
        <v>322</v>
      </c>
      <c r="CT101" s="302"/>
      <c r="CU101" s="302"/>
      <c r="CV101" s="302"/>
      <c r="CW101" s="302"/>
      <c r="CX101" s="302"/>
      <c r="CY101" s="302"/>
      <c r="CZ101" s="302"/>
      <c r="DA101" s="302"/>
      <c r="DB101" s="302"/>
      <c r="DC101" s="302"/>
      <c r="DD101" s="302"/>
      <c r="DE101" s="303"/>
      <c r="DF101" s="394"/>
      <c r="DG101" s="395"/>
      <c r="DH101" s="395"/>
      <c r="DI101" s="395"/>
      <c r="DJ101" s="395"/>
      <c r="DK101" s="395"/>
      <c r="DL101" s="395"/>
      <c r="DM101" s="395"/>
      <c r="DN101" s="395"/>
      <c r="DO101" s="395"/>
      <c r="DP101" s="395"/>
      <c r="DQ101" s="395"/>
      <c r="DR101" s="396"/>
      <c r="DS101" s="400"/>
      <c r="DT101" s="401"/>
      <c r="DU101" s="401"/>
      <c r="DV101" s="401"/>
      <c r="DW101" s="401"/>
      <c r="DX101" s="401"/>
      <c r="DY101" s="401"/>
      <c r="DZ101" s="401"/>
      <c r="EA101" s="401"/>
      <c r="EB101" s="401"/>
      <c r="EC101" s="401"/>
      <c r="ED101" s="401"/>
      <c r="EE101" s="402"/>
      <c r="EF101" s="400"/>
      <c r="EG101" s="401"/>
      <c r="EH101" s="401"/>
      <c r="EI101" s="401"/>
      <c r="EJ101" s="401"/>
      <c r="EK101" s="401"/>
      <c r="EL101" s="401"/>
      <c r="EM101" s="401"/>
      <c r="EN101" s="401"/>
      <c r="EO101" s="401"/>
      <c r="EP101" s="401"/>
      <c r="EQ101" s="401"/>
      <c r="ER101" s="402"/>
      <c r="ES101" s="403"/>
      <c r="ET101" s="404"/>
      <c r="EU101" s="404"/>
      <c r="EV101" s="404"/>
      <c r="EW101" s="404"/>
      <c r="EX101" s="404"/>
      <c r="EY101" s="404"/>
      <c r="EZ101" s="404"/>
      <c r="FA101" s="404"/>
      <c r="FB101" s="404"/>
      <c r="FC101" s="404"/>
      <c r="FD101" s="404"/>
      <c r="FE101" s="405"/>
    </row>
    <row r="102" spans="1:161" ht="11.25" customHeight="1">
      <c r="A102" s="4"/>
      <c r="B102" s="4"/>
      <c r="C102" s="4"/>
      <c r="D102" s="4"/>
      <c r="E102" s="4"/>
      <c r="F102" s="4"/>
      <c r="G102" s="391" t="s">
        <v>323</v>
      </c>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1"/>
      <c r="BE102" s="391"/>
      <c r="BF102" s="391"/>
      <c r="BG102" s="391"/>
      <c r="BH102" s="391"/>
      <c r="BI102" s="391"/>
      <c r="BJ102" s="391"/>
      <c r="BK102" s="391"/>
      <c r="BL102" s="391"/>
      <c r="BM102" s="391"/>
      <c r="BN102" s="391"/>
      <c r="BO102" s="391"/>
      <c r="BP102" s="391"/>
      <c r="BQ102" s="391"/>
      <c r="BR102" s="391"/>
      <c r="BS102" s="391"/>
      <c r="BT102" s="391"/>
      <c r="BU102" s="391"/>
      <c r="BV102" s="391"/>
      <c r="BW102" s="392"/>
      <c r="BX102" s="196" t="s">
        <v>279</v>
      </c>
      <c r="BY102" s="197"/>
      <c r="BZ102" s="197"/>
      <c r="CA102" s="197"/>
      <c r="CB102" s="197"/>
      <c r="CC102" s="197"/>
      <c r="CD102" s="197"/>
      <c r="CE102" s="393"/>
      <c r="CF102" s="382"/>
      <c r="CG102" s="383"/>
      <c r="CH102" s="383"/>
      <c r="CI102" s="383"/>
      <c r="CJ102" s="383"/>
      <c r="CK102" s="383"/>
      <c r="CL102" s="383"/>
      <c r="CM102" s="383"/>
      <c r="CN102" s="383"/>
      <c r="CO102" s="383"/>
      <c r="CP102" s="383"/>
      <c r="CQ102" s="383"/>
      <c r="CR102" s="384"/>
      <c r="CS102" s="390" t="s">
        <v>121</v>
      </c>
      <c r="CT102" s="302"/>
      <c r="CU102" s="302"/>
      <c r="CV102" s="302"/>
      <c r="CW102" s="302"/>
      <c r="CX102" s="302"/>
      <c r="CY102" s="302"/>
      <c r="CZ102" s="302"/>
      <c r="DA102" s="302"/>
      <c r="DB102" s="302"/>
      <c r="DC102" s="302"/>
      <c r="DD102" s="302"/>
      <c r="DE102" s="303"/>
      <c r="DF102" s="394">
        <v>3815926.42</v>
      </c>
      <c r="DG102" s="395"/>
      <c r="DH102" s="395"/>
      <c r="DI102" s="395"/>
      <c r="DJ102" s="395"/>
      <c r="DK102" s="395"/>
      <c r="DL102" s="395"/>
      <c r="DM102" s="395"/>
      <c r="DN102" s="395"/>
      <c r="DO102" s="395"/>
      <c r="DP102" s="395"/>
      <c r="DQ102" s="395"/>
      <c r="DR102" s="396"/>
      <c r="DS102" s="394">
        <f>1879560+1594471+54970</f>
        <v>3529001</v>
      </c>
      <c r="DT102" s="395"/>
      <c r="DU102" s="395"/>
      <c r="DV102" s="395"/>
      <c r="DW102" s="395"/>
      <c r="DX102" s="395"/>
      <c r="DY102" s="395"/>
      <c r="DZ102" s="395"/>
      <c r="EA102" s="395"/>
      <c r="EB102" s="395"/>
      <c r="EC102" s="395"/>
      <c r="ED102" s="395"/>
      <c r="EE102" s="396"/>
      <c r="EF102" s="394">
        <f>1879560+1548588+54970</f>
        <v>3483118</v>
      </c>
      <c r="EG102" s="395"/>
      <c r="EH102" s="395"/>
      <c r="EI102" s="395"/>
      <c r="EJ102" s="395"/>
      <c r="EK102" s="395"/>
      <c r="EL102" s="395"/>
      <c r="EM102" s="395"/>
      <c r="EN102" s="395"/>
      <c r="EO102" s="395"/>
      <c r="EP102" s="395"/>
      <c r="EQ102" s="395"/>
      <c r="ER102" s="396"/>
      <c r="ES102" s="403"/>
      <c r="ET102" s="404"/>
      <c r="EU102" s="404"/>
      <c r="EV102" s="404"/>
      <c r="EW102" s="404"/>
      <c r="EX102" s="404"/>
      <c r="EY102" s="404"/>
      <c r="EZ102" s="404"/>
      <c r="FA102" s="404"/>
      <c r="FB102" s="404"/>
      <c r="FC102" s="404"/>
      <c r="FD102" s="404"/>
      <c r="FE102" s="405"/>
    </row>
    <row r="103" spans="1:161" ht="11.25" customHeight="1">
      <c r="A103" s="5"/>
      <c r="B103" s="5"/>
      <c r="C103" s="5"/>
      <c r="D103" s="5"/>
      <c r="E103" s="5"/>
      <c r="F103" s="5"/>
      <c r="G103" s="391" t="s">
        <v>329</v>
      </c>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391"/>
      <c r="BN103" s="391"/>
      <c r="BO103" s="391"/>
      <c r="BP103" s="391"/>
      <c r="BQ103" s="391"/>
      <c r="BR103" s="391"/>
      <c r="BS103" s="391"/>
      <c r="BT103" s="391"/>
      <c r="BU103" s="391"/>
      <c r="BV103" s="391"/>
      <c r="BW103" s="392"/>
      <c r="BX103" s="196" t="s">
        <v>330</v>
      </c>
      <c r="BY103" s="197"/>
      <c r="BZ103" s="197"/>
      <c r="CA103" s="197"/>
      <c r="CB103" s="197"/>
      <c r="CC103" s="197"/>
      <c r="CD103" s="197"/>
      <c r="CE103" s="393"/>
      <c r="CF103" s="382"/>
      <c r="CG103" s="383"/>
      <c r="CH103" s="383"/>
      <c r="CI103" s="383"/>
      <c r="CJ103" s="383"/>
      <c r="CK103" s="383"/>
      <c r="CL103" s="383"/>
      <c r="CM103" s="383"/>
      <c r="CN103" s="383"/>
      <c r="CO103" s="383"/>
      <c r="CP103" s="383"/>
      <c r="CQ103" s="383"/>
      <c r="CR103" s="384"/>
      <c r="CS103" s="390" t="s">
        <v>287</v>
      </c>
      <c r="CT103" s="302"/>
      <c r="CU103" s="302"/>
      <c r="CV103" s="302"/>
      <c r="CW103" s="302"/>
      <c r="CX103" s="302"/>
      <c r="CY103" s="302"/>
      <c r="CZ103" s="302"/>
      <c r="DA103" s="302"/>
      <c r="DB103" s="302"/>
      <c r="DC103" s="302"/>
      <c r="DD103" s="302"/>
      <c r="DE103" s="303"/>
      <c r="DF103" s="394">
        <v>11169</v>
      </c>
      <c r="DG103" s="395"/>
      <c r="DH103" s="395"/>
      <c r="DI103" s="395"/>
      <c r="DJ103" s="395"/>
      <c r="DK103" s="395"/>
      <c r="DL103" s="395"/>
      <c r="DM103" s="395"/>
      <c r="DN103" s="395"/>
      <c r="DO103" s="395"/>
      <c r="DP103" s="395"/>
      <c r="DQ103" s="395"/>
      <c r="DR103" s="396"/>
      <c r="DS103" s="394">
        <v>11169</v>
      </c>
      <c r="DT103" s="395"/>
      <c r="DU103" s="395"/>
      <c r="DV103" s="395"/>
      <c r="DW103" s="395"/>
      <c r="DX103" s="395"/>
      <c r="DY103" s="395"/>
      <c r="DZ103" s="395"/>
      <c r="EA103" s="395"/>
      <c r="EB103" s="395"/>
      <c r="EC103" s="395"/>
      <c r="ED103" s="395"/>
      <c r="EE103" s="396"/>
      <c r="EF103" s="394">
        <f>DS103</f>
        <v>11169</v>
      </c>
      <c r="EG103" s="395"/>
      <c r="EH103" s="395"/>
      <c r="EI103" s="395"/>
      <c r="EJ103" s="395"/>
      <c r="EK103" s="395"/>
      <c r="EL103" s="395"/>
      <c r="EM103" s="395"/>
      <c r="EN103" s="395"/>
      <c r="EO103" s="395"/>
      <c r="EP103" s="395"/>
      <c r="EQ103" s="395"/>
      <c r="ER103" s="396"/>
      <c r="ES103" s="403"/>
      <c r="ET103" s="404"/>
      <c r="EU103" s="404"/>
      <c r="EV103" s="404"/>
      <c r="EW103" s="404"/>
      <c r="EX103" s="404"/>
      <c r="EY103" s="404"/>
      <c r="EZ103" s="404"/>
      <c r="FA103" s="404"/>
      <c r="FB103" s="404"/>
      <c r="FC103" s="404"/>
      <c r="FD103" s="404"/>
      <c r="FE103" s="405"/>
    </row>
    <row r="104" spans="1:161" ht="11.25" customHeight="1">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5"/>
      <c r="BX104" s="126"/>
      <c r="BY104" s="120"/>
      <c r="BZ104" s="120"/>
      <c r="CA104" s="120"/>
      <c r="CB104" s="120"/>
      <c r="CC104" s="120"/>
      <c r="CD104" s="120"/>
      <c r="CE104" s="127"/>
      <c r="CF104" s="128"/>
      <c r="CG104" s="120"/>
      <c r="CH104" s="120"/>
      <c r="CI104" s="120"/>
      <c r="CJ104" s="120"/>
      <c r="CK104" s="120"/>
      <c r="CL104" s="120"/>
      <c r="CM104" s="120"/>
      <c r="CN104" s="120"/>
      <c r="CO104" s="120"/>
      <c r="CP104" s="120"/>
      <c r="CQ104" s="120"/>
      <c r="CR104" s="127"/>
      <c r="CS104" s="137"/>
      <c r="CT104" s="138"/>
      <c r="CU104" s="138"/>
      <c r="CV104" s="138"/>
      <c r="CW104" s="138"/>
      <c r="CX104" s="138"/>
      <c r="CY104" s="138"/>
      <c r="CZ104" s="138"/>
      <c r="DA104" s="138"/>
      <c r="DB104" s="138"/>
      <c r="DC104" s="138"/>
      <c r="DD104" s="138"/>
      <c r="DE104" s="139"/>
      <c r="DF104" s="140"/>
      <c r="DG104" s="141"/>
      <c r="DH104" s="141"/>
      <c r="DI104" s="141"/>
      <c r="DJ104" s="141"/>
      <c r="DK104" s="141"/>
      <c r="DL104" s="141"/>
      <c r="DM104" s="141"/>
      <c r="DN104" s="141"/>
      <c r="DO104" s="141"/>
      <c r="DP104" s="141"/>
      <c r="DQ104" s="141"/>
      <c r="DR104" s="142"/>
      <c r="DS104" s="140"/>
      <c r="DT104" s="141"/>
      <c r="DU104" s="141"/>
      <c r="DV104" s="141"/>
      <c r="DW104" s="141"/>
      <c r="DX104" s="141"/>
      <c r="DY104" s="141"/>
      <c r="DZ104" s="141"/>
      <c r="EA104" s="141"/>
      <c r="EB104" s="141"/>
      <c r="EC104" s="141"/>
      <c r="ED104" s="141"/>
      <c r="EE104" s="142"/>
      <c r="EF104" s="140"/>
      <c r="EG104" s="141"/>
      <c r="EH104" s="141"/>
      <c r="EI104" s="141"/>
      <c r="EJ104" s="141"/>
      <c r="EK104" s="141"/>
      <c r="EL104" s="141"/>
      <c r="EM104" s="141"/>
      <c r="EN104" s="141"/>
      <c r="EO104" s="141"/>
      <c r="EP104" s="141"/>
      <c r="EQ104" s="141"/>
      <c r="ER104" s="142"/>
      <c r="ES104" s="131"/>
      <c r="ET104" s="132"/>
      <c r="EU104" s="132"/>
      <c r="EV104" s="132"/>
      <c r="EW104" s="132"/>
      <c r="EX104" s="132"/>
      <c r="EY104" s="132"/>
      <c r="EZ104" s="132"/>
      <c r="FA104" s="132"/>
      <c r="FB104" s="132"/>
      <c r="FC104" s="132"/>
      <c r="FD104" s="132"/>
      <c r="FE104" s="133"/>
    </row>
    <row r="105" spans="1:161" ht="22.5" customHeight="1">
      <c r="A105" s="306" t="s">
        <v>483</v>
      </c>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406"/>
      <c r="BX105" s="276" t="s">
        <v>164</v>
      </c>
      <c r="BY105" s="182"/>
      <c r="BZ105" s="182"/>
      <c r="CA105" s="182"/>
      <c r="CB105" s="182"/>
      <c r="CC105" s="182"/>
      <c r="CD105" s="182"/>
      <c r="CE105" s="277"/>
      <c r="CF105" s="278" t="s">
        <v>484</v>
      </c>
      <c r="CG105" s="182"/>
      <c r="CH105" s="182"/>
      <c r="CI105" s="182"/>
      <c r="CJ105" s="182"/>
      <c r="CK105" s="182"/>
      <c r="CL105" s="182"/>
      <c r="CM105" s="182"/>
      <c r="CN105" s="182"/>
      <c r="CO105" s="182"/>
      <c r="CP105" s="182"/>
      <c r="CQ105" s="182"/>
      <c r="CR105" s="277"/>
      <c r="CS105" s="319"/>
      <c r="CT105" s="320"/>
      <c r="CU105" s="320"/>
      <c r="CV105" s="320"/>
      <c r="CW105" s="320"/>
      <c r="CX105" s="320"/>
      <c r="CY105" s="320"/>
      <c r="CZ105" s="320"/>
      <c r="DA105" s="320"/>
      <c r="DB105" s="320"/>
      <c r="DC105" s="320"/>
      <c r="DD105" s="320"/>
      <c r="DE105" s="321"/>
      <c r="DF105" s="237"/>
      <c r="DG105" s="238"/>
      <c r="DH105" s="238"/>
      <c r="DI105" s="238"/>
      <c r="DJ105" s="238"/>
      <c r="DK105" s="238"/>
      <c r="DL105" s="238"/>
      <c r="DM105" s="238"/>
      <c r="DN105" s="238"/>
      <c r="DO105" s="238"/>
      <c r="DP105" s="238"/>
      <c r="DQ105" s="238"/>
      <c r="DR105" s="239"/>
      <c r="DS105" s="237"/>
      <c r="DT105" s="238"/>
      <c r="DU105" s="238"/>
      <c r="DV105" s="238"/>
      <c r="DW105" s="238"/>
      <c r="DX105" s="238"/>
      <c r="DY105" s="238"/>
      <c r="DZ105" s="238"/>
      <c r="EA105" s="238"/>
      <c r="EB105" s="238"/>
      <c r="EC105" s="238"/>
      <c r="ED105" s="238"/>
      <c r="EE105" s="239"/>
      <c r="EF105" s="237"/>
      <c r="EG105" s="238"/>
      <c r="EH105" s="238"/>
      <c r="EI105" s="238"/>
      <c r="EJ105" s="238"/>
      <c r="EK105" s="238"/>
      <c r="EL105" s="238"/>
      <c r="EM105" s="238"/>
      <c r="EN105" s="238"/>
      <c r="EO105" s="238"/>
      <c r="EP105" s="238"/>
      <c r="EQ105" s="238"/>
      <c r="ER105" s="239"/>
      <c r="ES105" s="359"/>
      <c r="ET105" s="360"/>
      <c r="EU105" s="360"/>
      <c r="EV105" s="360"/>
      <c r="EW105" s="360"/>
      <c r="EX105" s="360"/>
      <c r="EY105" s="360"/>
      <c r="EZ105" s="360"/>
      <c r="FA105" s="360"/>
      <c r="FB105" s="360"/>
      <c r="FC105" s="360"/>
      <c r="FD105" s="360"/>
      <c r="FE105" s="361"/>
    </row>
    <row r="106" spans="1:161" ht="11.25" customHeight="1">
      <c r="A106" s="273" t="s">
        <v>485</v>
      </c>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5"/>
      <c r="BX106" s="276" t="s">
        <v>486</v>
      </c>
      <c r="BY106" s="182"/>
      <c r="BZ106" s="182"/>
      <c r="CA106" s="182"/>
      <c r="CB106" s="182"/>
      <c r="CC106" s="182"/>
      <c r="CD106" s="182"/>
      <c r="CE106" s="277"/>
      <c r="CF106" s="278" t="s">
        <v>445</v>
      </c>
      <c r="CG106" s="182"/>
      <c r="CH106" s="182"/>
      <c r="CI106" s="182"/>
      <c r="CJ106" s="182"/>
      <c r="CK106" s="182"/>
      <c r="CL106" s="182"/>
      <c r="CM106" s="182"/>
      <c r="CN106" s="182"/>
      <c r="CO106" s="182"/>
      <c r="CP106" s="182"/>
      <c r="CQ106" s="182"/>
      <c r="CR106" s="277"/>
      <c r="CS106" s="236" t="s">
        <v>285</v>
      </c>
      <c r="CT106" s="193"/>
      <c r="CU106" s="193"/>
      <c r="CV106" s="193"/>
      <c r="CW106" s="193"/>
      <c r="CX106" s="193"/>
      <c r="CY106" s="193"/>
      <c r="CZ106" s="193"/>
      <c r="DA106" s="193"/>
      <c r="DB106" s="193"/>
      <c r="DC106" s="193"/>
      <c r="DD106" s="193"/>
      <c r="DE106" s="235"/>
      <c r="DF106" s="407">
        <f>989724+503249</f>
        <v>1492973</v>
      </c>
      <c r="DG106" s="408"/>
      <c r="DH106" s="408"/>
      <c r="DI106" s="408"/>
      <c r="DJ106" s="408"/>
      <c r="DK106" s="408"/>
      <c r="DL106" s="408"/>
      <c r="DM106" s="408"/>
      <c r="DN106" s="408"/>
      <c r="DO106" s="408"/>
      <c r="DP106" s="408"/>
      <c r="DQ106" s="408"/>
      <c r="DR106" s="409"/>
      <c r="DS106" s="407">
        <f>966908+491648</f>
        <v>1458556</v>
      </c>
      <c r="DT106" s="408"/>
      <c r="DU106" s="408"/>
      <c r="DV106" s="408"/>
      <c r="DW106" s="408"/>
      <c r="DX106" s="408"/>
      <c r="DY106" s="408"/>
      <c r="DZ106" s="408"/>
      <c r="EA106" s="408"/>
      <c r="EB106" s="408"/>
      <c r="EC106" s="408"/>
      <c r="ED106" s="408"/>
      <c r="EE106" s="409"/>
      <c r="EF106" s="407">
        <f>939084+477500</f>
        <v>1416584</v>
      </c>
      <c r="EG106" s="408"/>
      <c r="EH106" s="408"/>
      <c r="EI106" s="408"/>
      <c r="EJ106" s="408"/>
      <c r="EK106" s="408"/>
      <c r="EL106" s="408"/>
      <c r="EM106" s="408"/>
      <c r="EN106" s="408"/>
      <c r="EO106" s="408"/>
      <c r="EP106" s="408"/>
      <c r="EQ106" s="408"/>
      <c r="ER106" s="409"/>
      <c r="ES106" s="359"/>
      <c r="ET106" s="360"/>
      <c r="EU106" s="360"/>
      <c r="EV106" s="360"/>
      <c r="EW106" s="360"/>
      <c r="EX106" s="360"/>
      <c r="EY106" s="360"/>
      <c r="EZ106" s="360"/>
      <c r="FA106" s="360"/>
      <c r="FB106" s="360"/>
      <c r="FC106" s="360"/>
      <c r="FD106" s="360"/>
      <c r="FE106" s="361"/>
    </row>
    <row r="107" spans="1:161" ht="11.25" customHeight="1">
      <c r="A107" s="306" t="s">
        <v>163</v>
      </c>
      <c r="B107" s="307"/>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192" t="s">
        <v>487</v>
      </c>
      <c r="BY107" s="193"/>
      <c r="BZ107" s="193"/>
      <c r="CA107" s="193"/>
      <c r="CB107" s="193"/>
      <c r="CC107" s="193"/>
      <c r="CD107" s="193"/>
      <c r="CE107" s="235"/>
      <c r="CF107" s="236" t="s">
        <v>165</v>
      </c>
      <c r="CG107" s="193"/>
      <c r="CH107" s="193"/>
      <c r="CI107" s="193"/>
      <c r="CJ107" s="193"/>
      <c r="CK107" s="193"/>
      <c r="CL107" s="193"/>
      <c r="CM107" s="193"/>
      <c r="CN107" s="193"/>
      <c r="CO107" s="193"/>
      <c r="CP107" s="193"/>
      <c r="CQ107" s="193"/>
      <c r="CR107" s="235"/>
      <c r="CS107" s="319"/>
      <c r="CT107" s="320"/>
      <c r="CU107" s="320"/>
      <c r="CV107" s="320"/>
      <c r="CW107" s="320"/>
      <c r="CX107" s="320"/>
      <c r="CY107" s="320"/>
      <c r="CZ107" s="320"/>
      <c r="DA107" s="320"/>
      <c r="DB107" s="320"/>
      <c r="DC107" s="320"/>
      <c r="DD107" s="320"/>
      <c r="DE107" s="321"/>
      <c r="DF107" s="237"/>
      <c r="DG107" s="238"/>
      <c r="DH107" s="238"/>
      <c r="DI107" s="238"/>
      <c r="DJ107" s="238"/>
      <c r="DK107" s="238"/>
      <c r="DL107" s="238"/>
      <c r="DM107" s="238"/>
      <c r="DN107" s="238"/>
      <c r="DO107" s="238"/>
      <c r="DP107" s="238"/>
      <c r="DQ107" s="238"/>
      <c r="DR107" s="239"/>
      <c r="DS107" s="237"/>
      <c r="DT107" s="238"/>
      <c r="DU107" s="238"/>
      <c r="DV107" s="238"/>
      <c r="DW107" s="238"/>
      <c r="DX107" s="238"/>
      <c r="DY107" s="238"/>
      <c r="DZ107" s="238"/>
      <c r="EA107" s="238"/>
      <c r="EB107" s="238"/>
      <c r="EC107" s="238"/>
      <c r="ED107" s="238"/>
      <c r="EE107" s="239"/>
      <c r="EF107" s="237"/>
      <c r="EG107" s="238"/>
      <c r="EH107" s="238"/>
      <c r="EI107" s="238"/>
      <c r="EJ107" s="238"/>
      <c r="EK107" s="238"/>
      <c r="EL107" s="238"/>
      <c r="EM107" s="238"/>
      <c r="EN107" s="238"/>
      <c r="EO107" s="238"/>
      <c r="EP107" s="238"/>
      <c r="EQ107" s="238"/>
      <c r="ER107" s="239"/>
      <c r="ES107" s="308"/>
      <c r="ET107" s="309"/>
      <c r="EU107" s="309"/>
      <c r="EV107" s="309"/>
      <c r="EW107" s="309"/>
      <c r="EX107" s="309"/>
      <c r="EY107" s="309"/>
      <c r="EZ107" s="309"/>
      <c r="FA107" s="309"/>
      <c r="FB107" s="309"/>
      <c r="FC107" s="309"/>
      <c r="FD107" s="309"/>
      <c r="FE107" s="310"/>
    </row>
    <row r="108" spans="1:161" ht="33.75" customHeight="1">
      <c r="A108" s="322" t="s">
        <v>166</v>
      </c>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192" t="s">
        <v>488</v>
      </c>
      <c r="BY108" s="193"/>
      <c r="BZ108" s="193"/>
      <c r="CA108" s="193"/>
      <c r="CB108" s="193"/>
      <c r="CC108" s="193"/>
      <c r="CD108" s="193"/>
      <c r="CE108" s="235"/>
      <c r="CF108" s="236" t="s">
        <v>167</v>
      </c>
      <c r="CG108" s="193"/>
      <c r="CH108" s="193"/>
      <c r="CI108" s="193"/>
      <c r="CJ108" s="193"/>
      <c r="CK108" s="193"/>
      <c r="CL108" s="193"/>
      <c r="CM108" s="193"/>
      <c r="CN108" s="193"/>
      <c r="CO108" s="193"/>
      <c r="CP108" s="193"/>
      <c r="CQ108" s="193"/>
      <c r="CR108" s="235"/>
      <c r="CS108" s="319"/>
      <c r="CT108" s="320"/>
      <c r="CU108" s="320"/>
      <c r="CV108" s="320"/>
      <c r="CW108" s="320"/>
      <c r="CX108" s="320"/>
      <c r="CY108" s="320"/>
      <c r="CZ108" s="320"/>
      <c r="DA108" s="320"/>
      <c r="DB108" s="320"/>
      <c r="DC108" s="320"/>
      <c r="DD108" s="320"/>
      <c r="DE108" s="321"/>
      <c r="DF108" s="237"/>
      <c r="DG108" s="238"/>
      <c r="DH108" s="238"/>
      <c r="DI108" s="238"/>
      <c r="DJ108" s="238"/>
      <c r="DK108" s="238"/>
      <c r="DL108" s="238"/>
      <c r="DM108" s="238"/>
      <c r="DN108" s="238"/>
      <c r="DO108" s="238"/>
      <c r="DP108" s="238"/>
      <c r="DQ108" s="238"/>
      <c r="DR108" s="239"/>
      <c r="DS108" s="237"/>
      <c r="DT108" s="238"/>
      <c r="DU108" s="238"/>
      <c r="DV108" s="238"/>
      <c r="DW108" s="238"/>
      <c r="DX108" s="238"/>
      <c r="DY108" s="238"/>
      <c r="DZ108" s="238"/>
      <c r="EA108" s="238"/>
      <c r="EB108" s="238"/>
      <c r="EC108" s="238"/>
      <c r="ED108" s="238"/>
      <c r="EE108" s="239"/>
      <c r="EF108" s="237"/>
      <c r="EG108" s="238"/>
      <c r="EH108" s="238"/>
      <c r="EI108" s="238"/>
      <c r="EJ108" s="238"/>
      <c r="EK108" s="238"/>
      <c r="EL108" s="238"/>
      <c r="EM108" s="238"/>
      <c r="EN108" s="238"/>
      <c r="EO108" s="238"/>
      <c r="EP108" s="238"/>
      <c r="EQ108" s="238"/>
      <c r="ER108" s="239"/>
      <c r="ES108" s="308"/>
      <c r="ET108" s="309"/>
      <c r="EU108" s="309"/>
      <c r="EV108" s="309"/>
      <c r="EW108" s="309"/>
      <c r="EX108" s="309"/>
      <c r="EY108" s="309"/>
      <c r="EZ108" s="309"/>
      <c r="FA108" s="309"/>
      <c r="FB108" s="309"/>
      <c r="FC108" s="309"/>
      <c r="FD108" s="309"/>
      <c r="FE108" s="310"/>
    </row>
    <row r="109" spans="1:161" ht="22.5" customHeight="1">
      <c r="A109" s="322" t="s">
        <v>168</v>
      </c>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192" t="s">
        <v>489</v>
      </c>
      <c r="BY109" s="193"/>
      <c r="BZ109" s="193"/>
      <c r="CA109" s="193"/>
      <c r="CB109" s="193"/>
      <c r="CC109" s="193"/>
      <c r="CD109" s="193"/>
      <c r="CE109" s="235"/>
      <c r="CF109" s="236" t="s">
        <v>169</v>
      </c>
      <c r="CG109" s="193"/>
      <c r="CH109" s="193"/>
      <c r="CI109" s="193"/>
      <c r="CJ109" s="193"/>
      <c r="CK109" s="193"/>
      <c r="CL109" s="193"/>
      <c r="CM109" s="193"/>
      <c r="CN109" s="193"/>
      <c r="CO109" s="193"/>
      <c r="CP109" s="193"/>
      <c r="CQ109" s="193"/>
      <c r="CR109" s="235"/>
      <c r="CS109" s="236"/>
      <c r="CT109" s="193"/>
      <c r="CU109" s="193"/>
      <c r="CV109" s="193"/>
      <c r="CW109" s="193"/>
      <c r="CX109" s="193"/>
      <c r="CY109" s="193"/>
      <c r="CZ109" s="193"/>
      <c r="DA109" s="193"/>
      <c r="DB109" s="193"/>
      <c r="DC109" s="193"/>
      <c r="DD109" s="193"/>
      <c r="DE109" s="235"/>
      <c r="DF109" s="251"/>
      <c r="DG109" s="252"/>
      <c r="DH109" s="252"/>
      <c r="DI109" s="252"/>
      <c r="DJ109" s="252"/>
      <c r="DK109" s="252"/>
      <c r="DL109" s="252"/>
      <c r="DM109" s="252"/>
      <c r="DN109" s="252"/>
      <c r="DO109" s="252"/>
      <c r="DP109" s="252"/>
      <c r="DQ109" s="252"/>
      <c r="DR109" s="253"/>
      <c r="DS109" s="251"/>
      <c r="DT109" s="252"/>
      <c r="DU109" s="252"/>
      <c r="DV109" s="252"/>
      <c r="DW109" s="252"/>
      <c r="DX109" s="252"/>
      <c r="DY109" s="252"/>
      <c r="DZ109" s="252"/>
      <c r="EA109" s="252"/>
      <c r="EB109" s="252"/>
      <c r="EC109" s="252"/>
      <c r="ED109" s="252"/>
      <c r="EE109" s="253"/>
      <c r="EF109" s="251"/>
      <c r="EG109" s="252"/>
      <c r="EH109" s="252"/>
      <c r="EI109" s="252"/>
      <c r="EJ109" s="252"/>
      <c r="EK109" s="252"/>
      <c r="EL109" s="252"/>
      <c r="EM109" s="252"/>
      <c r="EN109" s="252"/>
      <c r="EO109" s="252"/>
      <c r="EP109" s="252"/>
      <c r="EQ109" s="252"/>
      <c r="ER109" s="253"/>
      <c r="ES109" s="308"/>
      <c r="ET109" s="309"/>
      <c r="EU109" s="309"/>
      <c r="EV109" s="309"/>
      <c r="EW109" s="309"/>
      <c r="EX109" s="309"/>
      <c r="EY109" s="309"/>
      <c r="EZ109" s="309"/>
      <c r="FA109" s="309"/>
      <c r="FB109" s="309"/>
      <c r="FC109" s="309"/>
      <c r="FD109" s="309"/>
      <c r="FE109" s="310"/>
    </row>
    <row r="110" spans="1:161" ht="12.75" customHeight="1">
      <c r="A110" s="241" t="s">
        <v>170</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2" t="s">
        <v>171</v>
      </c>
      <c r="BY110" s="243"/>
      <c r="BZ110" s="243"/>
      <c r="CA110" s="243"/>
      <c r="CB110" s="243"/>
      <c r="CC110" s="243"/>
      <c r="CD110" s="243"/>
      <c r="CE110" s="244"/>
      <c r="CF110" s="245" t="s">
        <v>172</v>
      </c>
      <c r="CG110" s="243"/>
      <c r="CH110" s="243"/>
      <c r="CI110" s="243"/>
      <c r="CJ110" s="243"/>
      <c r="CK110" s="243"/>
      <c r="CL110" s="243"/>
      <c r="CM110" s="243"/>
      <c r="CN110" s="243"/>
      <c r="CO110" s="243"/>
      <c r="CP110" s="243"/>
      <c r="CQ110" s="243"/>
      <c r="CR110" s="244"/>
      <c r="CS110" s="236" t="s">
        <v>172</v>
      </c>
      <c r="CT110" s="193"/>
      <c r="CU110" s="193"/>
      <c r="CV110" s="193"/>
      <c r="CW110" s="193"/>
      <c r="CX110" s="193"/>
      <c r="CY110" s="193"/>
      <c r="CZ110" s="193"/>
      <c r="DA110" s="193"/>
      <c r="DB110" s="193"/>
      <c r="DC110" s="193"/>
      <c r="DD110" s="193"/>
      <c r="DE110" s="235"/>
      <c r="DF110" s="251"/>
      <c r="DG110" s="252"/>
      <c r="DH110" s="252"/>
      <c r="DI110" s="252"/>
      <c r="DJ110" s="252"/>
      <c r="DK110" s="252"/>
      <c r="DL110" s="252"/>
      <c r="DM110" s="252"/>
      <c r="DN110" s="252"/>
      <c r="DO110" s="252"/>
      <c r="DP110" s="252"/>
      <c r="DQ110" s="252"/>
      <c r="DR110" s="253"/>
      <c r="DS110" s="251"/>
      <c r="DT110" s="252"/>
      <c r="DU110" s="252"/>
      <c r="DV110" s="252"/>
      <c r="DW110" s="252"/>
      <c r="DX110" s="252"/>
      <c r="DY110" s="252"/>
      <c r="DZ110" s="252"/>
      <c r="EA110" s="252"/>
      <c r="EB110" s="252"/>
      <c r="EC110" s="252"/>
      <c r="ED110" s="252"/>
      <c r="EE110" s="253"/>
      <c r="EF110" s="251"/>
      <c r="EG110" s="252"/>
      <c r="EH110" s="252"/>
      <c r="EI110" s="252"/>
      <c r="EJ110" s="252"/>
      <c r="EK110" s="252"/>
      <c r="EL110" s="252"/>
      <c r="EM110" s="252"/>
      <c r="EN110" s="252"/>
      <c r="EO110" s="252"/>
      <c r="EP110" s="252"/>
      <c r="EQ110" s="252"/>
      <c r="ER110" s="253"/>
      <c r="ES110" s="308" t="s">
        <v>46</v>
      </c>
      <c r="ET110" s="309"/>
      <c r="EU110" s="309"/>
      <c r="EV110" s="309"/>
      <c r="EW110" s="309"/>
      <c r="EX110" s="309"/>
      <c r="EY110" s="309"/>
      <c r="EZ110" s="309"/>
      <c r="FA110" s="309"/>
      <c r="FB110" s="309"/>
      <c r="FC110" s="309"/>
      <c r="FD110" s="309"/>
      <c r="FE110" s="310"/>
    </row>
    <row r="111" spans="1:161" ht="22.5" customHeight="1">
      <c r="A111" s="311" t="s">
        <v>173</v>
      </c>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F111" s="312"/>
      <c r="BG111" s="312"/>
      <c r="BH111" s="312"/>
      <c r="BI111" s="312"/>
      <c r="BJ111" s="312"/>
      <c r="BK111" s="312"/>
      <c r="BL111" s="312"/>
      <c r="BM111" s="312"/>
      <c r="BN111" s="312"/>
      <c r="BO111" s="312"/>
      <c r="BP111" s="312"/>
      <c r="BQ111" s="312"/>
      <c r="BR111" s="312"/>
      <c r="BS111" s="312"/>
      <c r="BT111" s="312"/>
      <c r="BU111" s="312"/>
      <c r="BV111" s="312"/>
      <c r="BW111" s="312"/>
      <c r="BX111" s="192" t="s">
        <v>174</v>
      </c>
      <c r="BY111" s="193"/>
      <c r="BZ111" s="193"/>
      <c r="CA111" s="193"/>
      <c r="CB111" s="193"/>
      <c r="CC111" s="193"/>
      <c r="CD111" s="193"/>
      <c r="CE111" s="235"/>
      <c r="CF111" s="236" t="s">
        <v>70</v>
      </c>
      <c r="CG111" s="193"/>
      <c r="CH111" s="193"/>
      <c r="CI111" s="193"/>
      <c r="CJ111" s="193"/>
      <c r="CK111" s="193"/>
      <c r="CL111" s="193"/>
      <c r="CM111" s="193"/>
      <c r="CN111" s="193"/>
      <c r="CO111" s="193"/>
      <c r="CP111" s="193"/>
      <c r="CQ111" s="193"/>
      <c r="CR111" s="235"/>
      <c r="CS111" s="236" t="s">
        <v>490</v>
      </c>
      <c r="CT111" s="193"/>
      <c r="CU111" s="193"/>
      <c r="CV111" s="193"/>
      <c r="CW111" s="193"/>
      <c r="CX111" s="193"/>
      <c r="CY111" s="193"/>
      <c r="CZ111" s="193"/>
      <c r="DA111" s="193"/>
      <c r="DB111" s="193"/>
      <c r="DC111" s="193"/>
      <c r="DD111" s="193"/>
      <c r="DE111" s="235"/>
      <c r="DF111" s="251"/>
      <c r="DG111" s="252"/>
      <c r="DH111" s="252"/>
      <c r="DI111" s="252"/>
      <c r="DJ111" s="252"/>
      <c r="DK111" s="252"/>
      <c r="DL111" s="252"/>
      <c r="DM111" s="252"/>
      <c r="DN111" s="252"/>
      <c r="DO111" s="252"/>
      <c r="DP111" s="252"/>
      <c r="DQ111" s="252"/>
      <c r="DR111" s="253"/>
      <c r="DS111" s="251"/>
      <c r="DT111" s="252"/>
      <c r="DU111" s="252"/>
      <c r="DV111" s="252"/>
      <c r="DW111" s="252"/>
      <c r="DX111" s="252"/>
      <c r="DY111" s="252"/>
      <c r="DZ111" s="252"/>
      <c r="EA111" s="252"/>
      <c r="EB111" s="252"/>
      <c r="EC111" s="252"/>
      <c r="ED111" s="252"/>
      <c r="EE111" s="253"/>
      <c r="EF111" s="251"/>
      <c r="EG111" s="252"/>
      <c r="EH111" s="252"/>
      <c r="EI111" s="252"/>
      <c r="EJ111" s="252"/>
      <c r="EK111" s="252"/>
      <c r="EL111" s="252"/>
      <c r="EM111" s="252"/>
      <c r="EN111" s="252"/>
      <c r="EO111" s="252"/>
      <c r="EP111" s="252"/>
      <c r="EQ111" s="252"/>
      <c r="ER111" s="253"/>
      <c r="ES111" s="308" t="s">
        <v>46</v>
      </c>
      <c r="ET111" s="309"/>
      <c r="EU111" s="309"/>
      <c r="EV111" s="309"/>
      <c r="EW111" s="309"/>
      <c r="EX111" s="309"/>
      <c r="EY111" s="309"/>
      <c r="EZ111" s="309"/>
      <c r="FA111" s="309"/>
      <c r="FB111" s="309"/>
      <c r="FC111" s="309"/>
      <c r="FD111" s="309"/>
      <c r="FE111" s="310"/>
    </row>
    <row r="112" spans="1:161" ht="12.75" customHeight="1">
      <c r="A112" s="311" t="s">
        <v>175</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192" t="s">
        <v>176</v>
      </c>
      <c r="BY112" s="193"/>
      <c r="BZ112" s="193"/>
      <c r="CA112" s="193"/>
      <c r="CB112" s="193"/>
      <c r="CC112" s="193"/>
      <c r="CD112" s="193"/>
      <c r="CE112" s="235"/>
      <c r="CF112" s="236"/>
      <c r="CG112" s="193"/>
      <c r="CH112" s="193"/>
      <c r="CI112" s="193"/>
      <c r="CJ112" s="193"/>
      <c r="CK112" s="193"/>
      <c r="CL112" s="193"/>
      <c r="CM112" s="193"/>
      <c r="CN112" s="193"/>
      <c r="CO112" s="193"/>
      <c r="CP112" s="193"/>
      <c r="CQ112" s="193"/>
      <c r="CR112" s="235"/>
      <c r="CS112" s="236"/>
      <c r="CT112" s="193"/>
      <c r="CU112" s="193"/>
      <c r="CV112" s="193"/>
      <c r="CW112" s="193"/>
      <c r="CX112" s="193"/>
      <c r="CY112" s="193"/>
      <c r="CZ112" s="193"/>
      <c r="DA112" s="193"/>
      <c r="DB112" s="193"/>
      <c r="DC112" s="193"/>
      <c r="DD112" s="193"/>
      <c r="DE112" s="235"/>
      <c r="DF112" s="308"/>
      <c r="DG112" s="309"/>
      <c r="DH112" s="309"/>
      <c r="DI112" s="309"/>
      <c r="DJ112" s="309"/>
      <c r="DK112" s="309"/>
      <c r="DL112" s="309"/>
      <c r="DM112" s="309"/>
      <c r="DN112" s="309"/>
      <c r="DO112" s="309"/>
      <c r="DP112" s="309"/>
      <c r="DQ112" s="309"/>
      <c r="DR112" s="367"/>
      <c r="DS112" s="308"/>
      <c r="DT112" s="309"/>
      <c r="DU112" s="309"/>
      <c r="DV112" s="309"/>
      <c r="DW112" s="309"/>
      <c r="DX112" s="309"/>
      <c r="DY112" s="309"/>
      <c r="DZ112" s="309"/>
      <c r="EA112" s="309"/>
      <c r="EB112" s="309"/>
      <c r="EC112" s="309"/>
      <c r="ED112" s="309"/>
      <c r="EE112" s="367"/>
      <c r="EF112" s="308"/>
      <c r="EG112" s="309"/>
      <c r="EH112" s="309"/>
      <c r="EI112" s="309"/>
      <c r="EJ112" s="309"/>
      <c r="EK112" s="309"/>
      <c r="EL112" s="309"/>
      <c r="EM112" s="309"/>
      <c r="EN112" s="309"/>
      <c r="EO112" s="309"/>
      <c r="EP112" s="309"/>
      <c r="EQ112" s="309"/>
      <c r="ER112" s="367"/>
      <c r="ES112" s="308" t="s">
        <v>46</v>
      </c>
      <c r="ET112" s="309"/>
      <c r="EU112" s="309"/>
      <c r="EV112" s="309"/>
      <c r="EW112" s="309"/>
      <c r="EX112" s="309"/>
      <c r="EY112" s="309"/>
      <c r="EZ112" s="309"/>
      <c r="FA112" s="309"/>
      <c r="FB112" s="309"/>
      <c r="FC112" s="309"/>
      <c r="FD112" s="309"/>
      <c r="FE112" s="310"/>
    </row>
    <row r="113" spans="1:161" ht="12.75" customHeight="1">
      <c r="A113" s="311" t="s">
        <v>178</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c r="BR113" s="312"/>
      <c r="BS113" s="312"/>
      <c r="BT113" s="312"/>
      <c r="BU113" s="312"/>
      <c r="BV113" s="312"/>
      <c r="BW113" s="312"/>
      <c r="BX113" s="192" t="s">
        <v>177</v>
      </c>
      <c r="BY113" s="193"/>
      <c r="BZ113" s="193"/>
      <c r="CA113" s="193"/>
      <c r="CB113" s="193"/>
      <c r="CC113" s="193"/>
      <c r="CD113" s="193"/>
      <c r="CE113" s="235"/>
      <c r="CF113" s="236"/>
      <c r="CG113" s="193"/>
      <c r="CH113" s="193"/>
      <c r="CI113" s="193"/>
      <c r="CJ113" s="193"/>
      <c r="CK113" s="193"/>
      <c r="CL113" s="193"/>
      <c r="CM113" s="193"/>
      <c r="CN113" s="193"/>
      <c r="CO113" s="193"/>
      <c r="CP113" s="193"/>
      <c r="CQ113" s="193"/>
      <c r="CR113" s="235"/>
      <c r="CS113" s="236"/>
      <c r="CT113" s="193"/>
      <c r="CU113" s="193"/>
      <c r="CV113" s="193"/>
      <c r="CW113" s="193"/>
      <c r="CX113" s="193"/>
      <c r="CY113" s="193"/>
      <c r="CZ113" s="193"/>
      <c r="DA113" s="193"/>
      <c r="DB113" s="193"/>
      <c r="DC113" s="193"/>
      <c r="DD113" s="193"/>
      <c r="DE113" s="235"/>
      <c r="DF113" s="308"/>
      <c r="DG113" s="309"/>
      <c r="DH113" s="309"/>
      <c r="DI113" s="309"/>
      <c r="DJ113" s="309"/>
      <c r="DK113" s="309"/>
      <c r="DL113" s="309"/>
      <c r="DM113" s="309"/>
      <c r="DN113" s="309"/>
      <c r="DO113" s="309"/>
      <c r="DP113" s="309"/>
      <c r="DQ113" s="309"/>
      <c r="DR113" s="367"/>
      <c r="DS113" s="308"/>
      <c r="DT113" s="309"/>
      <c r="DU113" s="309"/>
      <c r="DV113" s="309"/>
      <c r="DW113" s="309"/>
      <c r="DX113" s="309"/>
      <c r="DY113" s="309"/>
      <c r="DZ113" s="309"/>
      <c r="EA113" s="309"/>
      <c r="EB113" s="309"/>
      <c r="EC113" s="309"/>
      <c r="ED113" s="309"/>
      <c r="EE113" s="367"/>
      <c r="EF113" s="308"/>
      <c r="EG113" s="309"/>
      <c r="EH113" s="309"/>
      <c r="EI113" s="309"/>
      <c r="EJ113" s="309"/>
      <c r="EK113" s="309"/>
      <c r="EL113" s="309"/>
      <c r="EM113" s="309"/>
      <c r="EN113" s="309"/>
      <c r="EO113" s="309"/>
      <c r="EP113" s="309"/>
      <c r="EQ113" s="309"/>
      <c r="ER113" s="367"/>
      <c r="ES113" s="308" t="s">
        <v>46</v>
      </c>
      <c r="ET113" s="309"/>
      <c r="EU113" s="309"/>
      <c r="EV113" s="309"/>
      <c r="EW113" s="309"/>
      <c r="EX113" s="309"/>
      <c r="EY113" s="309"/>
      <c r="EZ113" s="309"/>
      <c r="FA113" s="309"/>
      <c r="FB113" s="309"/>
      <c r="FC113" s="309"/>
      <c r="FD113" s="309"/>
      <c r="FE113" s="310"/>
    </row>
    <row r="114" spans="1:161" ht="12.75" customHeight="1">
      <c r="A114" s="241" t="s">
        <v>179</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2" t="s">
        <v>180</v>
      </c>
      <c r="BY114" s="243"/>
      <c r="BZ114" s="243"/>
      <c r="CA114" s="243"/>
      <c r="CB114" s="243"/>
      <c r="CC114" s="243"/>
      <c r="CD114" s="243"/>
      <c r="CE114" s="244"/>
      <c r="CF114" s="245" t="s">
        <v>46</v>
      </c>
      <c r="CG114" s="243"/>
      <c r="CH114" s="243"/>
      <c r="CI114" s="243"/>
      <c r="CJ114" s="243"/>
      <c r="CK114" s="243"/>
      <c r="CL114" s="243"/>
      <c r="CM114" s="243"/>
      <c r="CN114" s="243"/>
      <c r="CO114" s="243"/>
      <c r="CP114" s="243"/>
      <c r="CQ114" s="243"/>
      <c r="CR114" s="244"/>
      <c r="CS114" s="236"/>
      <c r="CT114" s="193"/>
      <c r="CU114" s="193"/>
      <c r="CV114" s="193"/>
      <c r="CW114" s="193"/>
      <c r="CX114" s="193"/>
      <c r="CY114" s="193"/>
      <c r="CZ114" s="193"/>
      <c r="DA114" s="193"/>
      <c r="DB114" s="193"/>
      <c r="DC114" s="193"/>
      <c r="DD114" s="193"/>
      <c r="DE114" s="235"/>
      <c r="DF114" s="308"/>
      <c r="DG114" s="309"/>
      <c r="DH114" s="309"/>
      <c r="DI114" s="309"/>
      <c r="DJ114" s="309"/>
      <c r="DK114" s="309"/>
      <c r="DL114" s="309"/>
      <c r="DM114" s="309"/>
      <c r="DN114" s="309"/>
      <c r="DO114" s="309"/>
      <c r="DP114" s="309"/>
      <c r="DQ114" s="309"/>
      <c r="DR114" s="367"/>
      <c r="DS114" s="308"/>
      <c r="DT114" s="309"/>
      <c r="DU114" s="309"/>
      <c r="DV114" s="309"/>
      <c r="DW114" s="309"/>
      <c r="DX114" s="309"/>
      <c r="DY114" s="309"/>
      <c r="DZ114" s="309"/>
      <c r="EA114" s="309"/>
      <c r="EB114" s="309"/>
      <c r="EC114" s="309"/>
      <c r="ED114" s="309"/>
      <c r="EE114" s="367"/>
      <c r="EF114" s="308"/>
      <c r="EG114" s="309"/>
      <c r="EH114" s="309"/>
      <c r="EI114" s="309"/>
      <c r="EJ114" s="309"/>
      <c r="EK114" s="309"/>
      <c r="EL114" s="309"/>
      <c r="EM114" s="309"/>
      <c r="EN114" s="309"/>
      <c r="EO114" s="309"/>
      <c r="EP114" s="309"/>
      <c r="EQ114" s="309"/>
      <c r="ER114" s="367"/>
      <c r="ES114" s="308" t="s">
        <v>46</v>
      </c>
      <c r="ET114" s="309"/>
      <c r="EU114" s="309"/>
      <c r="EV114" s="309"/>
      <c r="EW114" s="309"/>
      <c r="EX114" s="309"/>
      <c r="EY114" s="309"/>
      <c r="EZ114" s="309"/>
      <c r="FA114" s="309"/>
      <c r="FB114" s="309"/>
      <c r="FC114" s="309"/>
      <c r="FD114" s="309"/>
      <c r="FE114" s="310"/>
    </row>
    <row r="115" spans="1:161" ht="22.5" customHeight="1">
      <c r="A115" s="311" t="s">
        <v>181</v>
      </c>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c r="BR115" s="312"/>
      <c r="BS115" s="312"/>
      <c r="BT115" s="312"/>
      <c r="BU115" s="312"/>
      <c r="BV115" s="312"/>
      <c r="BW115" s="312"/>
      <c r="BX115" s="192" t="s">
        <v>182</v>
      </c>
      <c r="BY115" s="193"/>
      <c r="BZ115" s="193"/>
      <c r="CA115" s="193"/>
      <c r="CB115" s="193"/>
      <c r="CC115" s="193"/>
      <c r="CD115" s="193"/>
      <c r="CE115" s="235"/>
      <c r="CF115" s="236" t="s">
        <v>183</v>
      </c>
      <c r="CG115" s="193"/>
      <c r="CH115" s="193"/>
      <c r="CI115" s="193"/>
      <c r="CJ115" s="193"/>
      <c r="CK115" s="193"/>
      <c r="CL115" s="193"/>
      <c r="CM115" s="193"/>
      <c r="CN115" s="193"/>
      <c r="CO115" s="193"/>
      <c r="CP115" s="193"/>
      <c r="CQ115" s="193"/>
      <c r="CR115" s="235"/>
      <c r="CS115" s="236"/>
      <c r="CT115" s="193"/>
      <c r="CU115" s="193"/>
      <c r="CV115" s="193"/>
      <c r="CW115" s="193"/>
      <c r="CX115" s="193"/>
      <c r="CY115" s="193"/>
      <c r="CZ115" s="193"/>
      <c r="DA115" s="193"/>
      <c r="DB115" s="193"/>
      <c r="DC115" s="193"/>
      <c r="DD115" s="193"/>
      <c r="DE115" s="235"/>
      <c r="DF115" s="308"/>
      <c r="DG115" s="309"/>
      <c r="DH115" s="309"/>
      <c r="DI115" s="309"/>
      <c r="DJ115" s="309"/>
      <c r="DK115" s="309"/>
      <c r="DL115" s="309"/>
      <c r="DM115" s="309"/>
      <c r="DN115" s="309"/>
      <c r="DO115" s="309"/>
      <c r="DP115" s="309"/>
      <c r="DQ115" s="309"/>
      <c r="DR115" s="367"/>
      <c r="DS115" s="308"/>
      <c r="DT115" s="309"/>
      <c r="DU115" s="309"/>
      <c r="DV115" s="309"/>
      <c r="DW115" s="309"/>
      <c r="DX115" s="309"/>
      <c r="DY115" s="309"/>
      <c r="DZ115" s="309"/>
      <c r="EA115" s="309"/>
      <c r="EB115" s="309"/>
      <c r="EC115" s="309"/>
      <c r="ED115" s="309"/>
      <c r="EE115" s="367"/>
      <c r="EF115" s="308"/>
      <c r="EG115" s="309"/>
      <c r="EH115" s="309"/>
      <c r="EI115" s="309"/>
      <c r="EJ115" s="309"/>
      <c r="EK115" s="309"/>
      <c r="EL115" s="309"/>
      <c r="EM115" s="309"/>
      <c r="EN115" s="309"/>
      <c r="EO115" s="309"/>
      <c r="EP115" s="309"/>
      <c r="EQ115" s="309"/>
      <c r="ER115" s="367"/>
      <c r="ES115" s="308" t="s">
        <v>46</v>
      </c>
      <c r="ET115" s="309"/>
      <c r="EU115" s="309"/>
      <c r="EV115" s="309"/>
      <c r="EW115" s="309"/>
      <c r="EX115" s="309"/>
      <c r="EY115" s="309"/>
      <c r="EZ115" s="309"/>
      <c r="FA115" s="309"/>
      <c r="FB115" s="309"/>
      <c r="FC115" s="309"/>
      <c r="FD115" s="309"/>
      <c r="FE115" s="310"/>
    </row>
    <row r="116" spans="1:161" ht="11.25" customHeight="1" thickBot="1">
      <c r="A116" s="311"/>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c r="BR116" s="312"/>
      <c r="BS116" s="312"/>
      <c r="BT116" s="312"/>
      <c r="BU116" s="312"/>
      <c r="BV116" s="312"/>
      <c r="BW116" s="312"/>
      <c r="BX116" s="202"/>
      <c r="BY116" s="203"/>
      <c r="BZ116" s="203"/>
      <c r="CA116" s="203"/>
      <c r="CB116" s="203"/>
      <c r="CC116" s="203"/>
      <c r="CD116" s="203"/>
      <c r="CE116" s="262"/>
      <c r="CF116" s="263"/>
      <c r="CG116" s="203"/>
      <c r="CH116" s="203"/>
      <c r="CI116" s="203"/>
      <c r="CJ116" s="203"/>
      <c r="CK116" s="203"/>
      <c r="CL116" s="203"/>
      <c r="CM116" s="203"/>
      <c r="CN116" s="203"/>
      <c r="CO116" s="203"/>
      <c r="CP116" s="203"/>
      <c r="CQ116" s="203"/>
      <c r="CR116" s="262"/>
      <c r="CS116" s="263"/>
      <c r="CT116" s="203"/>
      <c r="CU116" s="203"/>
      <c r="CV116" s="203"/>
      <c r="CW116" s="203"/>
      <c r="CX116" s="203"/>
      <c r="CY116" s="203"/>
      <c r="CZ116" s="203"/>
      <c r="DA116" s="203"/>
      <c r="DB116" s="203"/>
      <c r="DC116" s="203"/>
      <c r="DD116" s="203"/>
      <c r="DE116" s="262"/>
      <c r="DF116" s="375"/>
      <c r="DG116" s="376"/>
      <c r="DH116" s="376"/>
      <c r="DI116" s="376"/>
      <c r="DJ116" s="376"/>
      <c r="DK116" s="376"/>
      <c r="DL116" s="376"/>
      <c r="DM116" s="376"/>
      <c r="DN116" s="376"/>
      <c r="DO116" s="376"/>
      <c r="DP116" s="376"/>
      <c r="DQ116" s="376"/>
      <c r="DR116" s="410"/>
      <c r="DS116" s="375"/>
      <c r="DT116" s="376"/>
      <c r="DU116" s="376"/>
      <c r="DV116" s="376"/>
      <c r="DW116" s="376"/>
      <c r="DX116" s="376"/>
      <c r="DY116" s="376"/>
      <c r="DZ116" s="376"/>
      <c r="EA116" s="376"/>
      <c r="EB116" s="376"/>
      <c r="EC116" s="376"/>
      <c r="ED116" s="376"/>
      <c r="EE116" s="410"/>
      <c r="EF116" s="375"/>
      <c r="EG116" s="376"/>
      <c r="EH116" s="376"/>
      <c r="EI116" s="376"/>
      <c r="EJ116" s="376"/>
      <c r="EK116" s="376"/>
      <c r="EL116" s="376"/>
      <c r="EM116" s="376"/>
      <c r="EN116" s="376"/>
      <c r="EO116" s="376"/>
      <c r="EP116" s="376"/>
      <c r="EQ116" s="376"/>
      <c r="ER116" s="410"/>
      <c r="ES116" s="375"/>
      <c r="ET116" s="376"/>
      <c r="EU116" s="376"/>
      <c r="EV116" s="376"/>
      <c r="EW116" s="376"/>
      <c r="EX116" s="376"/>
      <c r="EY116" s="376"/>
      <c r="EZ116" s="376"/>
      <c r="FA116" s="376"/>
      <c r="FB116" s="376"/>
      <c r="FC116" s="376"/>
      <c r="FD116" s="376"/>
      <c r="FE116" s="377"/>
    </row>
    <row r="117" ht="3" customHeight="1"/>
    <row r="118" s="115" customFormat="1" ht="12" customHeight="1" hidden="1">
      <c r="A118" s="143" t="s">
        <v>251</v>
      </c>
    </row>
    <row r="119" s="115" customFormat="1" ht="11.25" customHeight="1" hidden="1">
      <c r="A119" s="143" t="s">
        <v>252</v>
      </c>
    </row>
    <row r="120" s="115" customFormat="1" ht="11.25" customHeight="1" hidden="1">
      <c r="A120" s="143" t="s">
        <v>253</v>
      </c>
    </row>
    <row r="121" s="115" customFormat="1" ht="10.5" customHeight="1" hidden="1">
      <c r="A121" s="143" t="s">
        <v>254</v>
      </c>
    </row>
    <row r="122" s="115" customFormat="1" ht="10.5" customHeight="1" hidden="1">
      <c r="A122" s="143" t="s">
        <v>255</v>
      </c>
    </row>
    <row r="123" s="115" customFormat="1" ht="10.5" customHeight="1" hidden="1">
      <c r="A123" s="143" t="s">
        <v>491</v>
      </c>
    </row>
    <row r="124" spans="1:161" s="115" customFormat="1" ht="19.5" customHeight="1" hidden="1">
      <c r="A124" s="411" t="s">
        <v>256</v>
      </c>
      <c r="B124" s="411"/>
      <c r="C124" s="411"/>
      <c r="D124" s="411"/>
      <c r="E124" s="411"/>
      <c r="F124" s="411"/>
      <c r="G124" s="411"/>
      <c r="H124" s="411"/>
      <c r="I124" s="411"/>
      <c r="J124" s="411"/>
      <c r="K124" s="411"/>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c r="AY124" s="411"/>
      <c r="AZ124" s="411"/>
      <c r="BA124" s="411"/>
      <c r="BB124" s="411"/>
      <c r="BC124" s="411"/>
      <c r="BD124" s="411"/>
      <c r="BE124" s="411"/>
      <c r="BF124" s="411"/>
      <c r="BG124" s="411"/>
      <c r="BH124" s="411"/>
      <c r="BI124" s="411"/>
      <c r="BJ124" s="411"/>
      <c r="BK124" s="411"/>
      <c r="BL124" s="411"/>
      <c r="BM124" s="411"/>
      <c r="BN124" s="411"/>
      <c r="BO124" s="411"/>
      <c r="BP124" s="411"/>
      <c r="BQ124" s="411"/>
      <c r="BR124" s="411"/>
      <c r="BS124" s="411"/>
      <c r="BT124" s="411"/>
      <c r="BU124" s="411"/>
      <c r="BV124" s="411"/>
      <c r="BW124" s="411"/>
      <c r="BX124" s="411"/>
      <c r="BY124" s="411"/>
      <c r="BZ124" s="411"/>
      <c r="CA124" s="411"/>
      <c r="CB124" s="411"/>
      <c r="CC124" s="411"/>
      <c r="CD124" s="411"/>
      <c r="CE124" s="411"/>
      <c r="CF124" s="411"/>
      <c r="CG124" s="411"/>
      <c r="CH124" s="411"/>
      <c r="CI124" s="411"/>
      <c r="CJ124" s="411"/>
      <c r="CK124" s="411"/>
      <c r="CL124" s="411"/>
      <c r="CM124" s="411"/>
      <c r="CN124" s="411"/>
      <c r="CO124" s="411"/>
      <c r="CP124" s="411"/>
      <c r="CQ124" s="411"/>
      <c r="CR124" s="411"/>
      <c r="CS124" s="411"/>
      <c r="CT124" s="411"/>
      <c r="CU124" s="411"/>
      <c r="CV124" s="411"/>
      <c r="CW124" s="411"/>
      <c r="CX124" s="411"/>
      <c r="CY124" s="411"/>
      <c r="CZ124" s="411"/>
      <c r="DA124" s="411"/>
      <c r="DB124" s="411"/>
      <c r="DC124" s="411"/>
      <c r="DD124" s="411"/>
      <c r="DE124" s="411"/>
      <c r="DF124" s="411"/>
      <c r="DG124" s="411"/>
      <c r="DH124" s="411"/>
      <c r="DI124" s="411"/>
      <c r="DJ124" s="411"/>
      <c r="DK124" s="411"/>
      <c r="DL124" s="411"/>
      <c r="DM124" s="411"/>
      <c r="DN124" s="411"/>
      <c r="DO124" s="411"/>
      <c r="DP124" s="411"/>
      <c r="DQ124" s="411"/>
      <c r="DR124" s="411"/>
      <c r="DS124" s="411"/>
      <c r="DT124" s="411"/>
      <c r="DU124" s="411"/>
      <c r="DV124" s="411"/>
      <c r="DW124" s="411"/>
      <c r="DX124" s="411"/>
      <c r="DY124" s="411"/>
      <c r="DZ124" s="411"/>
      <c r="EA124" s="411"/>
      <c r="EB124" s="411"/>
      <c r="EC124" s="411"/>
      <c r="ED124" s="411"/>
      <c r="EE124" s="411"/>
      <c r="EF124" s="411"/>
      <c r="EG124" s="411"/>
      <c r="EH124" s="411"/>
      <c r="EI124" s="411"/>
      <c r="EJ124" s="411"/>
      <c r="EK124" s="411"/>
      <c r="EL124" s="411"/>
      <c r="EM124" s="411"/>
      <c r="EN124" s="411"/>
      <c r="EO124" s="411"/>
      <c r="EP124" s="411"/>
      <c r="EQ124" s="411"/>
      <c r="ER124" s="411"/>
      <c r="ES124" s="411"/>
      <c r="ET124" s="411"/>
      <c r="EU124" s="411"/>
      <c r="EV124" s="411"/>
      <c r="EW124" s="411"/>
      <c r="EX124" s="411"/>
      <c r="EY124" s="411"/>
      <c r="EZ124" s="411"/>
      <c r="FA124" s="411"/>
      <c r="FB124" s="411"/>
      <c r="FC124" s="411"/>
      <c r="FD124" s="411"/>
      <c r="FE124" s="411"/>
    </row>
    <row r="125" s="115" customFormat="1" ht="10.5" customHeight="1" hidden="1">
      <c r="A125" s="143" t="s">
        <v>257</v>
      </c>
    </row>
    <row r="126" spans="1:161" s="115" customFormat="1" ht="30.75" customHeight="1" hidden="1">
      <c r="A126" s="411" t="s">
        <v>258</v>
      </c>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c r="AY126" s="411"/>
      <c r="AZ126" s="411"/>
      <c r="BA126" s="411"/>
      <c r="BB126" s="411"/>
      <c r="BC126" s="411"/>
      <c r="BD126" s="411"/>
      <c r="BE126" s="411"/>
      <c r="BF126" s="411"/>
      <c r="BG126" s="411"/>
      <c r="BH126" s="411"/>
      <c r="BI126" s="411"/>
      <c r="BJ126" s="411"/>
      <c r="BK126" s="411"/>
      <c r="BL126" s="411"/>
      <c r="BM126" s="411"/>
      <c r="BN126" s="411"/>
      <c r="BO126" s="411"/>
      <c r="BP126" s="411"/>
      <c r="BQ126" s="411"/>
      <c r="BR126" s="411"/>
      <c r="BS126" s="411"/>
      <c r="BT126" s="411"/>
      <c r="BU126" s="411"/>
      <c r="BV126" s="411"/>
      <c r="BW126" s="411"/>
      <c r="BX126" s="411"/>
      <c r="BY126" s="411"/>
      <c r="BZ126" s="411"/>
      <c r="CA126" s="411"/>
      <c r="CB126" s="411"/>
      <c r="CC126" s="411"/>
      <c r="CD126" s="411"/>
      <c r="CE126" s="411"/>
      <c r="CF126" s="411"/>
      <c r="CG126" s="411"/>
      <c r="CH126" s="411"/>
      <c r="CI126" s="411"/>
      <c r="CJ126" s="411"/>
      <c r="CK126" s="411"/>
      <c r="CL126" s="411"/>
      <c r="CM126" s="411"/>
      <c r="CN126" s="411"/>
      <c r="CO126" s="411"/>
      <c r="CP126" s="411"/>
      <c r="CQ126" s="411"/>
      <c r="CR126" s="411"/>
      <c r="CS126" s="411"/>
      <c r="CT126" s="411"/>
      <c r="CU126" s="411"/>
      <c r="CV126" s="411"/>
      <c r="CW126" s="411"/>
      <c r="CX126" s="411"/>
      <c r="CY126" s="411"/>
      <c r="CZ126" s="411"/>
      <c r="DA126" s="411"/>
      <c r="DB126" s="411"/>
      <c r="DC126" s="411"/>
      <c r="DD126" s="411"/>
      <c r="DE126" s="411"/>
      <c r="DF126" s="411"/>
      <c r="DG126" s="411"/>
      <c r="DH126" s="411"/>
      <c r="DI126" s="411"/>
      <c r="DJ126" s="411"/>
      <c r="DK126" s="411"/>
      <c r="DL126" s="411"/>
      <c r="DM126" s="411"/>
      <c r="DN126" s="411"/>
      <c r="DO126" s="411"/>
      <c r="DP126" s="411"/>
      <c r="DQ126" s="411"/>
      <c r="DR126" s="411"/>
      <c r="DS126" s="411"/>
      <c r="DT126" s="411"/>
      <c r="DU126" s="411"/>
      <c r="DV126" s="411"/>
      <c r="DW126" s="411"/>
      <c r="DX126" s="411"/>
      <c r="DY126" s="411"/>
      <c r="DZ126" s="411"/>
      <c r="EA126" s="411"/>
      <c r="EB126" s="411"/>
      <c r="EC126" s="411"/>
      <c r="ED126" s="411"/>
      <c r="EE126" s="411"/>
      <c r="EF126" s="411"/>
      <c r="EG126" s="411"/>
      <c r="EH126" s="411"/>
      <c r="EI126" s="411"/>
      <c r="EJ126" s="411"/>
      <c r="EK126" s="411"/>
      <c r="EL126" s="411"/>
      <c r="EM126" s="411"/>
      <c r="EN126" s="411"/>
      <c r="EO126" s="411"/>
      <c r="EP126" s="411"/>
      <c r="EQ126" s="411"/>
      <c r="ER126" s="411"/>
      <c r="ES126" s="411"/>
      <c r="ET126" s="411"/>
      <c r="EU126" s="411"/>
      <c r="EV126" s="411"/>
      <c r="EW126" s="411"/>
      <c r="EX126" s="411"/>
      <c r="EY126" s="411"/>
      <c r="EZ126" s="411"/>
      <c r="FA126" s="411"/>
      <c r="FB126" s="411"/>
      <c r="FC126" s="411"/>
      <c r="FD126" s="411"/>
      <c r="FE126" s="411"/>
    </row>
    <row r="127" spans="1:161" s="115" customFormat="1" ht="20.25" customHeight="1" hidden="1">
      <c r="A127" s="411" t="s">
        <v>259</v>
      </c>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c r="AY127" s="411"/>
      <c r="AZ127" s="411"/>
      <c r="BA127" s="411"/>
      <c r="BB127" s="411"/>
      <c r="BC127" s="411"/>
      <c r="BD127" s="411"/>
      <c r="BE127" s="411"/>
      <c r="BF127" s="411"/>
      <c r="BG127" s="411"/>
      <c r="BH127" s="411"/>
      <c r="BI127" s="411"/>
      <c r="BJ127" s="411"/>
      <c r="BK127" s="411"/>
      <c r="BL127" s="411"/>
      <c r="BM127" s="411"/>
      <c r="BN127" s="411"/>
      <c r="BO127" s="411"/>
      <c r="BP127" s="411"/>
      <c r="BQ127" s="411"/>
      <c r="BR127" s="411"/>
      <c r="BS127" s="411"/>
      <c r="BT127" s="411"/>
      <c r="BU127" s="411"/>
      <c r="BV127" s="411"/>
      <c r="BW127" s="411"/>
      <c r="BX127" s="411"/>
      <c r="BY127" s="411"/>
      <c r="BZ127" s="411"/>
      <c r="CA127" s="411"/>
      <c r="CB127" s="411"/>
      <c r="CC127" s="411"/>
      <c r="CD127" s="411"/>
      <c r="CE127" s="411"/>
      <c r="CF127" s="411"/>
      <c r="CG127" s="411"/>
      <c r="CH127" s="411"/>
      <c r="CI127" s="411"/>
      <c r="CJ127" s="411"/>
      <c r="CK127" s="411"/>
      <c r="CL127" s="411"/>
      <c r="CM127" s="411"/>
      <c r="CN127" s="411"/>
      <c r="CO127" s="411"/>
      <c r="CP127" s="411"/>
      <c r="CQ127" s="411"/>
      <c r="CR127" s="411"/>
      <c r="CS127" s="411"/>
      <c r="CT127" s="411"/>
      <c r="CU127" s="411"/>
      <c r="CV127" s="411"/>
      <c r="CW127" s="411"/>
      <c r="CX127" s="411"/>
      <c r="CY127" s="411"/>
      <c r="CZ127" s="411"/>
      <c r="DA127" s="411"/>
      <c r="DB127" s="411"/>
      <c r="DC127" s="411"/>
      <c r="DD127" s="411"/>
      <c r="DE127" s="411"/>
      <c r="DF127" s="411"/>
      <c r="DG127" s="411"/>
      <c r="DH127" s="411"/>
      <c r="DI127" s="411"/>
      <c r="DJ127" s="411"/>
      <c r="DK127" s="411"/>
      <c r="DL127" s="411"/>
      <c r="DM127" s="411"/>
      <c r="DN127" s="411"/>
      <c r="DO127" s="411"/>
      <c r="DP127" s="411"/>
      <c r="DQ127" s="411"/>
      <c r="DR127" s="411"/>
      <c r="DS127" s="411"/>
      <c r="DT127" s="411"/>
      <c r="DU127" s="411"/>
      <c r="DV127" s="411"/>
      <c r="DW127" s="411"/>
      <c r="DX127" s="411"/>
      <c r="DY127" s="411"/>
      <c r="DZ127" s="411"/>
      <c r="EA127" s="411"/>
      <c r="EB127" s="411"/>
      <c r="EC127" s="411"/>
      <c r="ED127" s="411"/>
      <c r="EE127" s="411"/>
      <c r="EF127" s="411"/>
      <c r="EG127" s="411"/>
      <c r="EH127" s="411"/>
      <c r="EI127" s="411"/>
      <c r="EJ127" s="411"/>
      <c r="EK127" s="411"/>
      <c r="EL127" s="411"/>
      <c r="EM127" s="411"/>
      <c r="EN127" s="411"/>
      <c r="EO127" s="411"/>
      <c r="EP127" s="411"/>
      <c r="EQ127" s="411"/>
      <c r="ER127" s="411"/>
      <c r="ES127" s="411"/>
      <c r="ET127" s="411"/>
      <c r="EU127" s="411"/>
      <c r="EV127" s="411"/>
      <c r="EW127" s="411"/>
      <c r="EX127" s="411"/>
      <c r="EY127" s="411"/>
      <c r="EZ127" s="411"/>
      <c r="FA127" s="411"/>
      <c r="FB127" s="411"/>
      <c r="FC127" s="411"/>
      <c r="FD127" s="411"/>
      <c r="FE127" s="411"/>
    </row>
    <row r="128" spans="1:161" s="115" customFormat="1" ht="30.75" customHeight="1" hidden="1">
      <c r="A128" s="411" t="s">
        <v>260</v>
      </c>
      <c r="B128" s="411"/>
      <c r="C128" s="411"/>
      <c r="D128" s="411"/>
      <c r="E128" s="411"/>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c r="AY128" s="411"/>
      <c r="AZ128" s="411"/>
      <c r="BA128" s="411"/>
      <c r="BB128" s="411"/>
      <c r="BC128" s="411"/>
      <c r="BD128" s="411"/>
      <c r="BE128" s="411"/>
      <c r="BF128" s="411"/>
      <c r="BG128" s="411"/>
      <c r="BH128" s="411"/>
      <c r="BI128" s="411"/>
      <c r="BJ128" s="411"/>
      <c r="BK128" s="411"/>
      <c r="BL128" s="411"/>
      <c r="BM128" s="411"/>
      <c r="BN128" s="411"/>
      <c r="BO128" s="411"/>
      <c r="BP128" s="411"/>
      <c r="BQ128" s="411"/>
      <c r="BR128" s="411"/>
      <c r="BS128" s="411"/>
      <c r="BT128" s="411"/>
      <c r="BU128" s="411"/>
      <c r="BV128" s="411"/>
      <c r="BW128" s="411"/>
      <c r="BX128" s="411"/>
      <c r="BY128" s="411"/>
      <c r="BZ128" s="411"/>
      <c r="CA128" s="411"/>
      <c r="CB128" s="411"/>
      <c r="CC128" s="411"/>
      <c r="CD128" s="411"/>
      <c r="CE128" s="411"/>
      <c r="CF128" s="411"/>
      <c r="CG128" s="411"/>
      <c r="CH128" s="411"/>
      <c r="CI128" s="411"/>
      <c r="CJ128" s="411"/>
      <c r="CK128" s="411"/>
      <c r="CL128" s="411"/>
      <c r="CM128" s="411"/>
      <c r="CN128" s="411"/>
      <c r="CO128" s="411"/>
      <c r="CP128" s="411"/>
      <c r="CQ128" s="411"/>
      <c r="CR128" s="411"/>
      <c r="CS128" s="411"/>
      <c r="CT128" s="411"/>
      <c r="CU128" s="411"/>
      <c r="CV128" s="411"/>
      <c r="CW128" s="411"/>
      <c r="CX128" s="411"/>
      <c r="CY128" s="411"/>
      <c r="CZ128" s="411"/>
      <c r="DA128" s="411"/>
      <c r="DB128" s="411"/>
      <c r="DC128" s="411"/>
      <c r="DD128" s="411"/>
      <c r="DE128" s="411"/>
      <c r="DF128" s="411"/>
      <c r="DG128" s="411"/>
      <c r="DH128" s="411"/>
      <c r="DI128" s="411"/>
      <c r="DJ128" s="411"/>
      <c r="DK128" s="411"/>
      <c r="DL128" s="411"/>
      <c r="DM128" s="411"/>
      <c r="DN128" s="411"/>
      <c r="DO128" s="411"/>
      <c r="DP128" s="411"/>
      <c r="DQ128" s="411"/>
      <c r="DR128" s="411"/>
      <c r="DS128" s="411"/>
      <c r="DT128" s="411"/>
      <c r="DU128" s="411"/>
      <c r="DV128" s="411"/>
      <c r="DW128" s="411"/>
      <c r="DX128" s="411"/>
      <c r="DY128" s="411"/>
      <c r="DZ128" s="411"/>
      <c r="EA128" s="411"/>
      <c r="EB128" s="411"/>
      <c r="EC128" s="411"/>
      <c r="ED128" s="411"/>
      <c r="EE128" s="411"/>
      <c r="EF128" s="411"/>
      <c r="EG128" s="411"/>
      <c r="EH128" s="411"/>
      <c r="EI128" s="411"/>
      <c r="EJ128" s="411"/>
      <c r="EK128" s="411"/>
      <c r="EL128" s="411"/>
      <c r="EM128" s="411"/>
      <c r="EN128" s="411"/>
      <c r="EO128" s="411"/>
      <c r="EP128" s="411"/>
      <c r="EQ128" s="411"/>
      <c r="ER128" s="411"/>
      <c r="ES128" s="411"/>
      <c r="ET128" s="411"/>
      <c r="EU128" s="411"/>
      <c r="EV128" s="411"/>
      <c r="EW128" s="411"/>
      <c r="EX128" s="411"/>
      <c r="EY128" s="411"/>
      <c r="EZ128" s="411"/>
      <c r="FA128" s="411"/>
      <c r="FB128" s="411"/>
      <c r="FC128" s="411"/>
      <c r="FD128" s="411"/>
      <c r="FE128" s="411"/>
    </row>
    <row r="129" s="115" customFormat="1" ht="11.25" customHeight="1" hidden="1">
      <c r="A129" s="143" t="s">
        <v>261</v>
      </c>
    </row>
    <row r="130" s="115" customFormat="1" ht="11.25" customHeight="1" hidden="1">
      <c r="A130" s="143" t="s">
        <v>262</v>
      </c>
    </row>
    <row r="131" spans="1:161" s="115" customFormat="1" ht="30.75" customHeight="1" hidden="1">
      <c r="A131" s="411" t="s">
        <v>263</v>
      </c>
      <c r="B131" s="411"/>
      <c r="C131" s="411"/>
      <c r="D131" s="411"/>
      <c r="E131" s="411"/>
      <c r="F131" s="411"/>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c r="AY131" s="411"/>
      <c r="AZ131" s="411"/>
      <c r="BA131" s="411"/>
      <c r="BB131" s="411"/>
      <c r="BC131" s="411"/>
      <c r="BD131" s="411"/>
      <c r="BE131" s="411"/>
      <c r="BF131" s="411"/>
      <c r="BG131" s="411"/>
      <c r="BH131" s="411"/>
      <c r="BI131" s="411"/>
      <c r="BJ131" s="411"/>
      <c r="BK131" s="411"/>
      <c r="BL131" s="411"/>
      <c r="BM131" s="411"/>
      <c r="BN131" s="411"/>
      <c r="BO131" s="411"/>
      <c r="BP131" s="411"/>
      <c r="BQ131" s="411"/>
      <c r="BR131" s="411"/>
      <c r="BS131" s="411"/>
      <c r="BT131" s="411"/>
      <c r="BU131" s="411"/>
      <c r="BV131" s="411"/>
      <c r="BW131" s="411"/>
      <c r="BX131" s="411"/>
      <c r="BY131" s="411"/>
      <c r="BZ131" s="411"/>
      <c r="CA131" s="411"/>
      <c r="CB131" s="411"/>
      <c r="CC131" s="411"/>
      <c r="CD131" s="411"/>
      <c r="CE131" s="411"/>
      <c r="CF131" s="411"/>
      <c r="CG131" s="411"/>
      <c r="CH131" s="411"/>
      <c r="CI131" s="411"/>
      <c r="CJ131" s="411"/>
      <c r="CK131" s="411"/>
      <c r="CL131" s="411"/>
      <c r="CM131" s="411"/>
      <c r="CN131" s="411"/>
      <c r="CO131" s="411"/>
      <c r="CP131" s="411"/>
      <c r="CQ131" s="411"/>
      <c r="CR131" s="411"/>
      <c r="CS131" s="411"/>
      <c r="CT131" s="411"/>
      <c r="CU131" s="411"/>
      <c r="CV131" s="411"/>
      <c r="CW131" s="411"/>
      <c r="CX131" s="411"/>
      <c r="CY131" s="411"/>
      <c r="CZ131" s="411"/>
      <c r="DA131" s="411"/>
      <c r="DB131" s="411"/>
      <c r="DC131" s="411"/>
      <c r="DD131" s="411"/>
      <c r="DE131" s="411"/>
      <c r="DF131" s="411"/>
      <c r="DG131" s="411"/>
      <c r="DH131" s="411"/>
      <c r="DI131" s="411"/>
      <c r="DJ131" s="411"/>
      <c r="DK131" s="411"/>
      <c r="DL131" s="411"/>
      <c r="DM131" s="411"/>
      <c r="DN131" s="411"/>
      <c r="DO131" s="411"/>
      <c r="DP131" s="411"/>
      <c r="DQ131" s="411"/>
      <c r="DR131" s="411"/>
      <c r="DS131" s="411"/>
      <c r="DT131" s="411"/>
      <c r="DU131" s="411"/>
      <c r="DV131" s="411"/>
      <c r="DW131" s="411"/>
      <c r="DX131" s="411"/>
      <c r="DY131" s="411"/>
      <c r="DZ131" s="411"/>
      <c r="EA131" s="411"/>
      <c r="EB131" s="411"/>
      <c r="EC131" s="411"/>
      <c r="ED131" s="411"/>
      <c r="EE131" s="411"/>
      <c r="EF131" s="411"/>
      <c r="EG131" s="411"/>
      <c r="EH131" s="411"/>
      <c r="EI131" s="411"/>
      <c r="EJ131" s="411"/>
      <c r="EK131" s="411"/>
      <c r="EL131" s="411"/>
      <c r="EM131" s="411"/>
      <c r="EN131" s="411"/>
      <c r="EO131" s="411"/>
      <c r="EP131" s="411"/>
      <c r="EQ131" s="411"/>
      <c r="ER131" s="411"/>
      <c r="ES131" s="411"/>
      <c r="ET131" s="411"/>
      <c r="EU131" s="411"/>
      <c r="EV131" s="411"/>
      <c r="EW131" s="411"/>
      <c r="EX131" s="411"/>
      <c r="EY131" s="411"/>
      <c r="EZ131" s="411"/>
      <c r="FA131" s="411"/>
      <c r="FB131" s="411"/>
      <c r="FC131" s="411"/>
      <c r="FD131" s="411"/>
      <c r="FE131" s="411"/>
    </row>
    <row r="132" ht="3" customHeight="1"/>
  </sheetData>
  <sheetProtection/>
  <mergeCells count="732">
    <mergeCell ref="A131:FE131"/>
    <mergeCell ref="EF116:ER116"/>
    <mergeCell ref="ES116:FE116"/>
    <mergeCell ref="A124:FE124"/>
    <mergeCell ref="A126:FE126"/>
    <mergeCell ref="A127:FE127"/>
    <mergeCell ref="A128:FE128"/>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S103:FE103"/>
    <mergeCell ref="A105:BW105"/>
    <mergeCell ref="BX105:CE105"/>
    <mergeCell ref="CF105:CR105"/>
    <mergeCell ref="CS105:DE105"/>
    <mergeCell ref="DF105:DR105"/>
    <mergeCell ref="DS105:EE105"/>
    <mergeCell ref="EF105:ER105"/>
    <mergeCell ref="ES105:FE105"/>
    <mergeCell ref="G103:BW103"/>
    <mergeCell ref="BX103:CE103"/>
    <mergeCell ref="CS103:DE103"/>
    <mergeCell ref="DF103:DR103"/>
    <mergeCell ref="DS103:EE103"/>
    <mergeCell ref="EF103:ER103"/>
    <mergeCell ref="BX102:CE102"/>
    <mergeCell ref="CS102:DE102"/>
    <mergeCell ref="DF102:DR102"/>
    <mergeCell ref="DS102:EE102"/>
    <mergeCell ref="EF102:ER102"/>
    <mergeCell ref="ES102:FE102"/>
    <mergeCell ref="ES100:FE100"/>
    <mergeCell ref="G101:BW101"/>
    <mergeCell ref="BX101:CE101"/>
    <mergeCell ref="CS101:DE101"/>
    <mergeCell ref="DF101:DR101"/>
    <mergeCell ref="DS101:EE101"/>
    <mergeCell ref="EF101:ER101"/>
    <mergeCell ref="ES101:FE101"/>
    <mergeCell ref="DF99:DR99"/>
    <mergeCell ref="DS99:EE99"/>
    <mergeCell ref="EF99:ER99"/>
    <mergeCell ref="ES99:FE99"/>
    <mergeCell ref="G100:BW100"/>
    <mergeCell ref="BX100:CE100"/>
    <mergeCell ref="CS100:DE100"/>
    <mergeCell ref="DF100:DR100"/>
    <mergeCell ref="DS100:EE100"/>
    <mergeCell ref="EF100:ER100"/>
    <mergeCell ref="ES97:FE97"/>
    <mergeCell ref="G98:BW98"/>
    <mergeCell ref="BX98:CE98"/>
    <mergeCell ref="CS98:DE98"/>
    <mergeCell ref="DF98:DR98"/>
    <mergeCell ref="DS98:EE98"/>
    <mergeCell ref="EF98:ER98"/>
    <mergeCell ref="ES98:FE98"/>
    <mergeCell ref="DF96:DR96"/>
    <mergeCell ref="DS96:EE96"/>
    <mergeCell ref="EF96:ER96"/>
    <mergeCell ref="ES96:FE96"/>
    <mergeCell ref="G97:BW97"/>
    <mergeCell ref="BX97:CE97"/>
    <mergeCell ref="CS97:DE97"/>
    <mergeCell ref="DF97:DR97"/>
    <mergeCell ref="DS97:EE97"/>
    <mergeCell ref="EF97:ER97"/>
    <mergeCell ref="A95:BW95"/>
    <mergeCell ref="CF95:CR103"/>
    <mergeCell ref="CS95:DE95"/>
    <mergeCell ref="G96:BW96"/>
    <mergeCell ref="BX96:CE96"/>
    <mergeCell ref="CS96:DE96"/>
    <mergeCell ref="G99:BW99"/>
    <mergeCell ref="BX99:CE99"/>
    <mergeCell ref="CS99:DE99"/>
    <mergeCell ref="G102:BW102"/>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L19:DQ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s>
  <printOptions/>
  <pageMargins left="0.7086614173228347" right="0.7086614173228347" top="0.7480314960629921" bottom="0.7480314960629921" header="0.31496062992125984" footer="0.31496062992125984"/>
  <pageSetup fitToHeight="3" fitToWidth="1"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FI69"/>
  <sheetViews>
    <sheetView view="pageBreakPreview" zoomScale="60" zoomScalePageLayoutView="0" workbookViewId="0" topLeftCell="A1">
      <selection activeCell="DN29" sqref="DN29:DY29"/>
    </sheetView>
  </sheetViews>
  <sheetFormatPr defaultColWidth="0.875" defaultRowHeight="12.75"/>
  <cols>
    <col min="1" max="76" width="0.875" style="114" customWidth="1"/>
    <col min="77" max="16384" width="0.875" style="114" customWidth="1"/>
  </cols>
  <sheetData>
    <row r="1" spans="2:164" s="122" customFormat="1" ht="13.5" customHeight="1">
      <c r="B1" s="412" t="s">
        <v>190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412"/>
      <c r="DK1" s="412"/>
      <c r="DL1" s="412"/>
      <c r="DM1" s="412"/>
      <c r="DN1" s="412"/>
      <c r="DO1" s="412"/>
      <c r="DP1" s="412"/>
      <c r="DQ1" s="412"/>
      <c r="DR1" s="412"/>
      <c r="DS1" s="412"/>
      <c r="DT1" s="412"/>
      <c r="DU1" s="412"/>
      <c r="DV1" s="412"/>
      <c r="DW1" s="412"/>
      <c r="DX1" s="412"/>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row>
    <row r="2" ht="7.5" customHeight="1"/>
    <row r="3" spans="1:165" ht="11.25" customHeight="1">
      <c r="A3" s="209" t="s">
        <v>184</v>
      </c>
      <c r="B3" s="209"/>
      <c r="C3" s="209"/>
      <c r="D3" s="209"/>
      <c r="E3" s="209"/>
      <c r="F3" s="209"/>
      <c r="G3" s="210"/>
      <c r="H3" s="176" t="s">
        <v>0</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7"/>
      <c r="CL3" s="208" t="s">
        <v>185</v>
      </c>
      <c r="CM3" s="209"/>
      <c r="CN3" s="209"/>
      <c r="CO3" s="209"/>
      <c r="CP3" s="209"/>
      <c r="CQ3" s="209"/>
      <c r="CR3" s="209"/>
      <c r="CS3" s="210"/>
      <c r="CT3" s="208" t="s">
        <v>186</v>
      </c>
      <c r="CU3" s="209"/>
      <c r="CV3" s="209"/>
      <c r="CW3" s="209"/>
      <c r="CX3" s="209"/>
      <c r="CY3" s="209"/>
      <c r="CZ3" s="209"/>
      <c r="DA3" s="210"/>
      <c r="DB3" s="208" t="s">
        <v>492</v>
      </c>
      <c r="DC3" s="209"/>
      <c r="DD3" s="209"/>
      <c r="DE3" s="209"/>
      <c r="DF3" s="209"/>
      <c r="DG3" s="209"/>
      <c r="DH3" s="209"/>
      <c r="DI3" s="209"/>
      <c r="DJ3" s="209"/>
      <c r="DK3" s="209"/>
      <c r="DL3" s="209"/>
      <c r="DM3" s="210"/>
      <c r="DN3" s="188" t="s">
        <v>10</v>
      </c>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row>
    <row r="4" spans="1:165" ht="11.25" customHeight="1">
      <c r="A4" s="212"/>
      <c r="B4" s="212"/>
      <c r="C4" s="212"/>
      <c r="D4" s="212"/>
      <c r="E4" s="212"/>
      <c r="F4" s="212"/>
      <c r="G4" s="213"/>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80"/>
      <c r="CL4" s="211"/>
      <c r="CM4" s="212"/>
      <c r="CN4" s="212"/>
      <c r="CO4" s="212"/>
      <c r="CP4" s="212"/>
      <c r="CQ4" s="212"/>
      <c r="CR4" s="212"/>
      <c r="CS4" s="213"/>
      <c r="CT4" s="211"/>
      <c r="CU4" s="212"/>
      <c r="CV4" s="212"/>
      <c r="CW4" s="212"/>
      <c r="CX4" s="212"/>
      <c r="CY4" s="212"/>
      <c r="CZ4" s="212"/>
      <c r="DA4" s="213"/>
      <c r="DB4" s="211"/>
      <c r="DC4" s="212"/>
      <c r="DD4" s="212"/>
      <c r="DE4" s="212"/>
      <c r="DF4" s="212"/>
      <c r="DG4" s="212"/>
      <c r="DH4" s="212"/>
      <c r="DI4" s="212"/>
      <c r="DJ4" s="212"/>
      <c r="DK4" s="212"/>
      <c r="DL4" s="212"/>
      <c r="DM4" s="213"/>
      <c r="DN4" s="190" t="s">
        <v>4</v>
      </c>
      <c r="DO4" s="191"/>
      <c r="DP4" s="191"/>
      <c r="DQ4" s="191"/>
      <c r="DR4" s="191"/>
      <c r="DS4" s="191"/>
      <c r="DT4" s="217" t="s">
        <v>270</v>
      </c>
      <c r="DU4" s="217"/>
      <c r="DV4" s="217"/>
      <c r="DW4" s="199" t="s">
        <v>5</v>
      </c>
      <c r="DX4" s="199"/>
      <c r="DY4" s="200"/>
      <c r="DZ4" s="190" t="s">
        <v>4</v>
      </c>
      <c r="EA4" s="191"/>
      <c r="EB4" s="191"/>
      <c r="EC4" s="191"/>
      <c r="ED4" s="191"/>
      <c r="EE4" s="191"/>
      <c r="EF4" s="217" t="s">
        <v>420</v>
      </c>
      <c r="EG4" s="217"/>
      <c r="EH4" s="217"/>
      <c r="EI4" s="199" t="s">
        <v>5</v>
      </c>
      <c r="EJ4" s="199"/>
      <c r="EK4" s="200"/>
      <c r="EL4" s="190" t="s">
        <v>4</v>
      </c>
      <c r="EM4" s="191"/>
      <c r="EN4" s="191"/>
      <c r="EO4" s="191"/>
      <c r="EP4" s="191"/>
      <c r="EQ4" s="191"/>
      <c r="ER4" s="217" t="s">
        <v>519</v>
      </c>
      <c r="ES4" s="217"/>
      <c r="ET4" s="217"/>
      <c r="EU4" s="199" t="s">
        <v>5</v>
      </c>
      <c r="EV4" s="199"/>
      <c r="EW4" s="200"/>
      <c r="EX4" s="208" t="s">
        <v>9</v>
      </c>
      <c r="EY4" s="209"/>
      <c r="EZ4" s="209"/>
      <c r="FA4" s="209"/>
      <c r="FB4" s="209"/>
      <c r="FC4" s="209"/>
      <c r="FD4" s="209"/>
      <c r="FE4" s="209"/>
      <c r="FF4" s="209"/>
      <c r="FG4" s="209"/>
      <c r="FH4" s="209"/>
      <c r="FI4" s="209"/>
    </row>
    <row r="5" spans="1:165" ht="39" customHeight="1">
      <c r="A5" s="215"/>
      <c r="B5" s="215"/>
      <c r="C5" s="215"/>
      <c r="D5" s="215"/>
      <c r="E5" s="215"/>
      <c r="F5" s="215"/>
      <c r="G5" s="21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7"/>
      <c r="CL5" s="214"/>
      <c r="CM5" s="215"/>
      <c r="CN5" s="215"/>
      <c r="CO5" s="215"/>
      <c r="CP5" s="215"/>
      <c r="CQ5" s="215"/>
      <c r="CR5" s="215"/>
      <c r="CS5" s="216"/>
      <c r="CT5" s="214"/>
      <c r="CU5" s="215"/>
      <c r="CV5" s="215"/>
      <c r="CW5" s="215"/>
      <c r="CX5" s="215"/>
      <c r="CY5" s="215"/>
      <c r="CZ5" s="215"/>
      <c r="DA5" s="216"/>
      <c r="DB5" s="214"/>
      <c r="DC5" s="215"/>
      <c r="DD5" s="215"/>
      <c r="DE5" s="215"/>
      <c r="DF5" s="215"/>
      <c r="DG5" s="215"/>
      <c r="DH5" s="215"/>
      <c r="DI5" s="215"/>
      <c r="DJ5" s="215"/>
      <c r="DK5" s="215"/>
      <c r="DL5" s="215"/>
      <c r="DM5" s="216"/>
      <c r="DN5" s="218" t="s">
        <v>187</v>
      </c>
      <c r="DO5" s="219"/>
      <c r="DP5" s="219"/>
      <c r="DQ5" s="219"/>
      <c r="DR5" s="219"/>
      <c r="DS5" s="219"/>
      <c r="DT5" s="219"/>
      <c r="DU5" s="219"/>
      <c r="DV5" s="219"/>
      <c r="DW5" s="219"/>
      <c r="DX5" s="219"/>
      <c r="DY5" s="220"/>
      <c r="DZ5" s="218" t="s">
        <v>188</v>
      </c>
      <c r="EA5" s="219"/>
      <c r="EB5" s="219"/>
      <c r="EC5" s="219"/>
      <c r="ED5" s="219"/>
      <c r="EE5" s="219"/>
      <c r="EF5" s="219"/>
      <c r="EG5" s="219"/>
      <c r="EH5" s="219"/>
      <c r="EI5" s="219"/>
      <c r="EJ5" s="219"/>
      <c r="EK5" s="220"/>
      <c r="EL5" s="218" t="s">
        <v>189</v>
      </c>
      <c r="EM5" s="219"/>
      <c r="EN5" s="219"/>
      <c r="EO5" s="219"/>
      <c r="EP5" s="219"/>
      <c r="EQ5" s="219"/>
      <c r="ER5" s="219"/>
      <c r="ES5" s="219"/>
      <c r="ET5" s="219"/>
      <c r="EU5" s="219"/>
      <c r="EV5" s="219"/>
      <c r="EW5" s="220"/>
      <c r="EX5" s="214"/>
      <c r="EY5" s="215"/>
      <c r="EZ5" s="215"/>
      <c r="FA5" s="215"/>
      <c r="FB5" s="215"/>
      <c r="FC5" s="215"/>
      <c r="FD5" s="215"/>
      <c r="FE5" s="215"/>
      <c r="FF5" s="215"/>
      <c r="FG5" s="215"/>
      <c r="FH5" s="215"/>
      <c r="FI5" s="215"/>
    </row>
    <row r="6" spans="1:165" ht="12" thickBot="1">
      <c r="A6" s="221" t="s">
        <v>11</v>
      </c>
      <c r="B6" s="221"/>
      <c r="C6" s="221"/>
      <c r="D6" s="221"/>
      <c r="E6" s="221"/>
      <c r="F6" s="221"/>
      <c r="G6" s="222"/>
      <c r="H6" s="221" t="s">
        <v>12</v>
      </c>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2"/>
      <c r="CL6" s="223" t="s">
        <v>13</v>
      </c>
      <c r="CM6" s="224"/>
      <c r="CN6" s="224"/>
      <c r="CO6" s="224"/>
      <c r="CP6" s="224"/>
      <c r="CQ6" s="224"/>
      <c r="CR6" s="224"/>
      <c r="CS6" s="225"/>
      <c r="CT6" s="223" t="s">
        <v>14</v>
      </c>
      <c r="CU6" s="224"/>
      <c r="CV6" s="224"/>
      <c r="CW6" s="224"/>
      <c r="CX6" s="224"/>
      <c r="CY6" s="224"/>
      <c r="CZ6" s="224"/>
      <c r="DA6" s="225"/>
      <c r="DB6" s="223" t="s">
        <v>493</v>
      </c>
      <c r="DC6" s="224"/>
      <c r="DD6" s="224"/>
      <c r="DE6" s="224"/>
      <c r="DF6" s="224"/>
      <c r="DG6" s="224"/>
      <c r="DH6" s="224"/>
      <c r="DI6" s="224"/>
      <c r="DJ6" s="224"/>
      <c r="DK6" s="224"/>
      <c r="DL6" s="224"/>
      <c r="DM6" s="225"/>
      <c r="DN6" s="223" t="s">
        <v>15</v>
      </c>
      <c r="DO6" s="224"/>
      <c r="DP6" s="224"/>
      <c r="DQ6" s="224"/>
      <c r="DR6" s="224"/>
      <c r="DS6" s="224"/>
      <c r="DT6" s="224"/>
      <c r="DU6" s="224"/>
      <c r="DV6" s="224"/>
      <c r="DW6" s="224"/>
      <c r="DX6" s="224"/>
      <c r="DY6" s="225"/>
      <c r="DZ6" s="223" t="s">
        <v>16</v>
      </c>
      <c r="EA6" s="224"/>
      <c r="EB6" s="224"/>
      <c r="EC6" s="224"/>
      <c r="ED6" s="224"/>
      <c r="EE6" s="224"/>
      <c r="EF6" s="224"/>
      <c r="EG6" s="224"/>
      <c r="EH6" s="224"/>
      <c r="EI6" s="224"/>
      <c r="EJ6" s="224"/>
      <c r="EK6" s="225"/>
      <c r="EL6" s="223" t="s">
        <v>17</v>
      </c>
      <c r="EM6" s="224"/>
      <c r="EN6" s="224"/>
      <c r="EO6" s="224"/>
      <c r="EP6" s="224"/>
      <c r="EQ6" s="224"/>
      <c r="ER6" s="224"/>
      <c r="ES6" s="224"/>
      <c r="ET6" s="224"/>
      <c r="EU6" s="224"/>
      <c r="EV6" s="224"/>
      <c r="EW6" s="225"/>
      <c r="EX6" s="223" t="s">
        <v>18</v>
      </c>
      <c r="EY6" s="224"/>
      <c r="EZ6" s="224"/>
      <c r="FA6" s="224"/>
      <c r="FB6" s="224"/>
      <c r="FC6" s="224"/>
      <c r="FD6" s="224"/>
      <c r="FE6" s="224"/>
      <c r="FF6" s="224"/>
      <c r="FG6" s="224"/>
      <c r="FH6" s="224"/>
      <c r="FI6" s="224"/>
    </row>
    <row r="7" spans="1:165" ht="12.75" customHeight="1">
      <c r="A7" s="243">
        <v>1</v>
      </c>
      <c r="B7" s="243"/>
      <c r="C7" s="243"/>
      <c r="D7" s="243"/>
      <c r="E7" s="243"/>
      <c r="F7" s="243"/>
      <c r="G7" s="244"/>
      <c r="H7" s="413" t="s">
        <v>191</v>
      </c>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414" t="s">
        <v>192</v>
      </c>
      <c r="CM7" s="415"/>
      <c r="CN7" s="415"/>
      <c r="CO7" s="415"/>
      <c r="CP7" s="415"/>
      <c r="CQ7" s="415"/>
      <c r="CR7" s="415"/>
      <c r="CS7" s="416"/>
      <c r="CT7" s="228" t="s">
        <v>46</v>
      </c>
      <c r="CU7" s="186"/>
      <c r="CV7" s="186"/>
      <c r="CW7" s="186"/>
      <c r="CX7" s="186"/>
      <c r="CY7" s="186"/>
      <c r="CZ7" s="186"/>
      <c r="DA7" s="227"/>
      <c r="DB7" s="228"/>
      <c r="DC7" s="186"/>
      <c r="DD7" s="186"/>
      <c r="DE7" s="186"/>
      <c r="DF7" s="186"/>
      <c r="DG7" s="186"/>
      <c r="DH7" s="186"/>
      <c r="DI7" s="186"/>
      <c r="DJ7" s="186"/>
      <c r="DK7" s="186"/>
      <c r="DL7" s="186"/>
      <c r="DM7" s="227"/>
      <c r="DN7" s="417">
        <f>Лист1!DF91</f>
        <v>7519452.58</v>
      </c>
      <c r="DO7" s="418"/>
      <c r="DP7" s="418"/>
      <c r="DQ7" s="418"/>
      <c r="DR7" s="418"/>
      <c r="DS7" s="418"/>
      <c r="DT7" s="418"/>
      <c r="DU7" s="418"/>
      <c r="DV7" s="418"/>
      <c r="DW7" s="418"/>
      <c r="DX7" s="418"/>
      <c r="DY7" s="419"/>
      <c r="DZ7" s="417">
        <f>Лист1!DS91</f>
        <v>6251337</v>
      </c>
      <c r="EA7" s="418"/>
      <c r="EB7" s="418"/>
      <c r="EC7" s="418"/>
      <c r="ED7" s="418"/>
      <c r="EE7" s="418"/>
      <c r="EF7" s="418"/>
      <c r="EG7" s="418"/>
      <c r="EH7" s="418"/>
      <c r="EI7" s="418"/>
      <c r="EJ7" s="418"/>
      <c r="EK7" s="419"/>
      <c r="EL7" s="417">
        <f>Лист1!EF91</f>
        <v>6127433</v>
      </c>
      <c r="EM7" s="418"/>
      <c r="EN7" s="418"/>
      <c r="EO7" s="418"/>
      <c r="EP7" s="418"/>
      <c r="EQ7" s="418"/>
      <c r="ER7" s="418"/>
      <c r="ES7" s="418"/>
      <c r="ET7" s="418"/>
      <c r="EU7" s="418"/>
      <c r="EV7" s="418"/>
      <c r="EW7" s="419"/>
      <c r="EX7" s="420"/>
      <c r="EY7" s="421"/>
      <c r="EZ7" s="421"/>
      <c r="FA7" s="421"/>
      <c r="FB7" s="421"/>
      <c r="FC7" s="421"/>
      <c r="FD7" s="421"/>
      <c r="FE7" s="421"/>
      <c r="FF7" s="421"/>
      <c r="FG7" s="421"/>
      <c r="FH7" s="421"/>
      <c r="FI7" s="422"/>
    </row>
    <row r="8" spans="1:165" ht="90" customHeight="1">
      <c r="A8" s="193" t="s">
        <v>193</v>
      </c>
      <c r="B8" s="193"/>
      <c r="C8" s="193"/>
      <c r="D8" s="193"/>
      <c r="E8" s="193"/>
      <c r="F8" s="193"/>
      <c r="G8" s="235"/>
      <c r="H8" s="423" t="s">
        <v>195</v>
      </c>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192" t="s">
        <v>194</v>
      </c>
      <c r="CM8" s="193"/>
      <c r="CN8" s="193"/>
      <c r="CO8" s="193"/>
      <c r="CP8" s="193"/>
      <c r="CQ8" s="193"/>
      <c r="CR8" s="193"/>
      <c r="CS8" s="235"/>
      <c r="CT8" s="236" t="s">
        <v>46</v>
      </c>
      <c r="CU8" s="193"/>
      <c r="CV8" s="193"/>
      <c r="CW8" s="193"/>
      <c r="CX8" s="193"/>
      <c r="CY8" s="193"/>
      <c r="CZ8" s="193"/>
      <c r="DA8" s="235"/>
      <c r="DB8" s="236"/>
      <c r="DC8" s="193"/>
      <c r="DD8" s="193"/>
      <c r="DE8" s="193"/>
      <c r="DF8" s="193"/>
      <c r="DG8" s="193"/>
      <c r="DH8" s="193"/>
      <c r="DI8" s="193"/>
      <c r="DJ8" s="193"/>
      <c r="DK8" s="193"/>
      <c r="DL8" s="193"/>
      <c r="DM8" s="235"/>
      <c r="DN8" s="237"/>
      <c r="DO8" s="238"/>
      <c r="DP8" s="238"/>
      <c r="DQ8" s="238"/>
      <c r="DR8" s="238"/>
      <c r="DS8" s="238"/>
      <c r="DT8" s="238"/>
      <c r="DU8" s="238"/>
      <c r="DV8" s="238"/>
      <c r="DW8" s="238"/>
      <c r="DX8" s="238"/>
      <c r="DY8" s="239"/>
      <c r="DZ8" s="237"/>
      <c r="EA8" s="238"/>
      <c r="EB8" s="238"/>
      <c r="EC8" s="238"/>
      <c r="ED8" s="238"/>
      <c r="EE8" s="238"/>
      <c r="EF8" s="238"/>
      <c r="EG8" s="238"/>
      <c r="EH8" s="238"/>
      <c r="EI8" s="238"/>
      <c r="EJ8" s="238"/>
      <c r="EK8" s="239"/>
      <c r="EL8" s="237"/>
      <c r="EM8" s="238"/>
      <c r="EN8" s="238"/>
      <c r="EO8" s="238"/>
      <c r="EP8" s="238"/>
      <c r="EQ8" s="238"/>
      <c r="ER8" s="238"/>
      <c r="ES8" s="238"/>
      <c r="ET8" s="238"/>
      <c r="EU8" s="238"/>
      <c r="EV8" s="238"/>
      <c r="EW8" s="239"/>
      <c r="EX8" s="362"/>
      <c r="EY8" s="363"/>
      <c r="EZ8" s="363"/>
      <c r="FA8" s="363"/>
      <c r="FB8" s="363"/>
      <c r="FC8" s="363"/>
      <c r="FD8" s="363"/>
      <c r="FE8" s="363"/>
      <c r="FF8" s="363"/>
      <c r="FG8" s="363"/>
      <c r="FH8" s="363"/>
      <c r="FI8" s="424"/>
    </row>
    <row r="9" spans="1:165" ht="24" customHeight="1">
      <c r="A9" s="193" t="s">
        <v>196</v>
      </c>
      <c r="B9" s="193"/>
      <c r="C9" s="193"/>
      <c r="D9" s="193"/>
      <c r="E9" s="193"/>
      <c r="F9" s="193"/>
      <c r="G9" s="235"/>
      <c r="H9" s="423" t="s">
        <v>198</v>
      </c>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192" t="s">
        <v>197</v>
      </c>
      <c r="CM9" s="193"/>
      <c r="CN9" s="193"/>
      <c r="CO9" s="193"/>
      <c r="CP9" s="193"/>
      <c r="CQ9" s="193"/>
      <c r="CR9" s="193"/>
      <c r="CS9" s="235"/>
      <c r="CT9" s="236" t="s">
        <v>46</v>
      </c>
      <c r="CU9" s="193"/>
      <c r="CV9" s="193"/>
      <c r="CW9" s="193"/>
      <c r="CX9" s="193"/>
      <c r="CY9" s="193"/>
      <c r="CZ9" s="193"/>
      <c r="DA9" s="235"/>
      <c r="DB9" s="236"/>
      <c r="DC9" s="193"/>
      <c r="DD9" s="193"/>
      <c r="DE9" s="193"/>
      <c r="DF9" s="193"/>
      <c r="DG9" s="193"/>
      <c r="DH9" s="193"/>
      <c r="DI9" s="193"/>
      <c r="DJ9" s="193"/>
      <c r="DK9" s="193"/>
      <c r="DL9" s="193"/>
      <c r="DM9" s="235"/>
      <c r="DN9" s="237"/>
      <c r="DO9" s="238"/>
      <c r="DP9" s="238"/>
      <c r="DQ9" s="238"/>
      <c r="DR9" s="238"/>
      <c r="DS9" s="238"/>
      <c r="DT9" s="238"/>
      <c r="DU9" s="238"/>
      <c r="DV9" s="238"/>
      <c r="DW9" s="238"/>
      <c r="DX9" s="238"/>
      <c r="DY9" s="239"/>
      <c r="DZ9" s="237"/>
      <c r="EA9" s="238"/>
      <c r="EB9" s="238"/>
      <c r="EC9" s="238"/>
      <c r="ED9" s="238"/>
      <c r="EE9" s="238"/>
      <c r="EF9" s="238"/>
      <c r="EG9" s="238"/>
      <c r="EH9" s="238"/>
      <c r="EI9" s="238"/>
      <c r="EJ9" s="238"/>
      <c r="EK9" s="239"/>
      <c r="EL9" s="237"/>
      <c r="EM9" s="238"/>
      <c r="EN9" s="238"/>
      <c r="EO9" s="238"/>
      <c r="EP9" s="238"/>
      <c r="EQ9" s="238"/>
      <c r="ER9" s="238"/>
      <c r="ES9" s="238"/>
      <c r="ET9" s="238"/>
      <c r="EU9" s="238"/>
      <c r="EV9" s="238"/>
      <c r="EW9" s="239"/>
      <c r="EX9" s="362"/>
      <c r="EY9" s="363"/>
      <c r="EZ9" s="363"/>
      <c r="FA9" s="363"/>
      <c r="FB9" s="363"/>
      <c r="FC9" s="363"/>
      <c r="FD9" s="363"/>
      <c r="FE9" s="363"/>
      <c r="FF9" s="363"/>
      <c r="FG9" s="363"/>
      <c r="FH9" s="363"/>
      <c r="FI9" s="424"/>
    </row>
    <row r="10" spans="1:165" ht="24" customHeight="1">
      <c r="A10" s="193" t="s">
        <v>199</v>
      </c>
      <c r="B10" s="193"/>
      <c r="C10" s="193"/>
      <c r="D10" s="193"/>
      <c r="E10" s="193"/>
      <c r="F10" s="193"/>
      <c r="G10" s="235"/>
      <c r="H10" s="423" t="s">
        <v>203</v>
      </c>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192" t="s">
        <v>201</v>
      </c>
      <c r="CM10" s="193"/>
      <c r="CN10" s="193"/>
      <c r="CO10" s="193"/>
      <c r="CP10" s="193"/>
      <c r="CQ10" s="193"/>
      <c r="CR10" s="193"/>
      <c r="CS10" s="235"/>
      <c r="CT10" s="236" t="s">
        <v>46</v>
      </c>
      <c r="CU10" s="193"/>
      <c r="CV10" s="193"/>
      <c r="CW10" s="193"/>
      <c r="CX10" s="193"/>
      <c r="CY10" s="193"/>
      <c r="CZ10" s="193"/>
      <c r="DA10" s="235"/>
      <c r="DB10" s="278"/>
      <c r="DC10" s="182"/>
      <c r="DD10" s="182"/>
      <c r="DE10" s="182"/>
      <c r="DF10" s="182"/>
      <c r="DG10" s="182"/>
      <c r="DH10" s="182"/>
      <c r="DI10" s="182"/>
      <c r="DJ10" s="182"/>
      <c r="DK10" s="182"/>
      <c r="DL10" s="182"/>
      <c r="DM10" s="277"/>
      <c r="DN10" s="282"/>
      <c r="DO10" s="283"/>
      <c r="DP10" s="283"/>
      <c r="DQ10" s="283"/>
      <c r="DR10" s="283"/>
      <c r="DS10" s="283"/>
      <c r="DT10" s="283"/>
      <c r="DU10" s="283"/>
      <c r="DV10" s="283"/>
      <c r="DW10" s="283"/>
      <c r="DX10" s="283"/>
      <c r="DY10" s="292"/>
      <c r="DZ10" s="282"/>
      <c r="EA10" s="283"/>
      <c r="EB10" s="283"/>
      <c r="EC10" s="283"/>
      <c r="ED10" s="283"/>
      <c r="EE10" s="283"/>
      <c r="EF10" s="283"/>
      <c r="EG10" s="283"/>
      <c r="EH10" s="283"/>
      <c r="EI10" s="283"/>
      <c r="EJ10" s="283"/>
      <c r="EK10" s="292"/>
      <c r="EL10" s="282"/>
      <c r="EM10" s="283"/>
      <c r="EN10" s="283"/>
      <c r="EO10" s="283"/>
      <c r="EP10" s="283"/>
      <c r="EQ10" s="283"/>
      <c r="ER10" s="283"/>
      <c r="ES10" s="283"/>
      <c r="ET10" s="283"/>
      <c r="EU10" s="283"/>
      <c r="EV10" s="283"/>
      <c r="EW10" s="292"/>
      <c r="EX10" s="362"/>
      <c r="EY10" s="363"/>
      <c r="EZ10" s="363"/>
      <c r="FA10" s="363"/>
      <c r="FB10" s="363"/>
      <c r="FC10" s="363"/>
      <c r="FD10" s="363"/>
      <c r="FE10" s="363"/>
      <c r="FF10" s="363"/>
      <c r="FG10" s="363"/>
      <c r="FH10" s="363"/>
      <c r="FI10" s="424"/>
    </row>
    <row r="11" spans="1:165" ht="24" customHeight="1">
      <c r="A11" s="193" t="s">
        <v>494</v>
      </c>
      <c r="B11" s="193"/>
      <c r="C11" s="193"/>
      <c r="D11" s="193"/>
      <c r="E11" s="193"/>
      <c r="F11" s="193"/>
      <c r="G11" s="235"/>
      <c r="H11" s="425" t="s">
        <v>209</v>
      </c>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192" t="s">
        <v>495</v>
      </c>
      <c r="CM11" s="193"/>
      <c r="CN11" s="193"/>
      <c r="CO11" s="193"/>
      <c r="CP11" s="193"/>
      <c r="CQ11" s="193"/>
      <c r="CR11" s="193"/>
      <c r="CS11" s="235"/>
      <c r="CT11" s="236" t="s">
        <v>46</v>
      </c>
      <c r="CU11" s="193"/>
      <c r="CV11" s="193"/>
      <c r="CW11" s="193"/>
      <c r="CX11" s="193"/>
      <c r="CY11" s="193"/>
      <c r="CZ11" s="193"/>
      <c r="DA11" s="235"/>
      <c r="DB11" s="236" t="s">
        <v>46</v>
      </c>
      <c r="DC11" s="193"/>
      <c r="DD11" s="193"/>
      <c r="DE11" s="193"/>
      <c r="DF11" s="193"/>
      <c r="DG11" s="193"/>
      <c r="DH11" s="193"/>
      <c r="DI11" s="193"/>
      <c r="DJ11" s="193"/>
      <c r="DK11" s="193"/>
      <c r="DL11" s="193"/>
      <c r="DM11" s="235"/>
      <c r="DN11" s="282"/>
      <c r="DO11" s="283"/>
      <c r="DP11" s="283"/>
      <c r="DQ11" s="283"/>
      <c r="DR11" s="283"/>
      <c r="DS11" s="283"/>
      <c r="DT11" s="283"/>
      <c r="DU11" s="283"/>
      <c r="DV11" s="283"/>
      <c r="DW11" s="283"/>
      <c r="DX11" s="283"/>
      <c r="DY11" s="292"/>
      <c r="DZ11" s="282"/>
      <c r="EA11" s="283"/>
      <c r="EB11" s="283"/>
      <c r="EC11" s="283"/>
      <c r="ED11" s="283"/>
      <c r="EE11" s="283"/>
      <c r="EF11" s="283"/>
      <c r="EG11" s="283"/>
      <c r="EH11" s="283"/>
      <c r="EI11" s="283"/>
      <c r="EJ11" s="283"/>
      <c r="EK11" s="292"/>
      <c r="EL11" s="282"/>
      <c r="EM11" s="283"/>
      <c r="EN11" s="283"/>
      <c r="EO11" s="283"/>
      <c r="EP11" s="283"/>
      <c r="EQ11" s="283"/>
      <c r="ER11" s="283"/>
      <c r="ES11" s="283"/>
      <c r="ET11" s="283"/>
      <c r="EU11" s="283"/>
      <c r="EV11" s="283"/>
      <c r="EW11" s="292"/>
      <c r="EX11" s="362"/>
      <c r="EY11" s="363"/>
      <c r="EZ11" s="363"/>
      <c r="FA11" s="363"/>
      <c r="FB11" s="363"/>
      <c r="FC11" s="363"/>
      <c r="FD11" s="363"/>
      <c r="FE11" s="363"/>
      <c r="FF11" s="363"/>
      <c r="FG11" s="363"/>
      <c r="FH11" s="363"/>
      <c r="FI11" s="424"/>
    </row>
    <row r="12" spans="1:165" ht="24" customHeight="1">
      <c r="A12" s="193"/>
      <c r="B12" s="193"/>
      <c r="C12" s="193"/>
      <c r="D12" s="193"/>
      <c r="E12" s="193"/>
      <c r="F12" s="193"/>
      <c r="G12" s="235"/>
      <c r="H12" s="426" t="s">
        <v>496</v>
      </c>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8"/>
      <c r="CL12" s="192" t="s">
        <v>497</v>
      </c>
      <c r="CM12" s="193"/>
      <c r="CN12" s="193"/>
      <c r="CO12" s="193"/>
      <c r="CP12" s="193"/>
      <c r="CQ12" s="193"/>
      <c r="CR12" s="193"/>
      <c r="CS12" s="235"/>
      <c r="CT12" s="236"/>
      <c r="CU12" s="193"/>
      <c r="CV12" s="193"/>
      <c r="CW12" s="193"/>
      <c r="CX12" s="193"/>
      <c r="CY12" s="193"/>
      <c r="CZ12" s="193"/>
      <c r="DA12" s="235"/>
      <c r="DB12" s="236"/>
      <c r="DC12" s="193"/>
      <c r="DD12" s="193"/>
      <c r="DE12" s="193"/>
      <c r="DF12" s="193"/>
      <c r="DG12" s="193"/>
      <c r="DH12" s="193"/>
      <c r="DI12" s="193"/>
      <c r="DJ12" s="193"/>
      <c r="DK12" s="193"/>
      <c r="DL12" s="193"/>
      <c r="DM12" s="235"/>
      <c r="DN12" s="237"/>
      <c r="DO12" s="238"/>
      <c r="DP12" s="238"/>
      <c r="DQ12" s="238"/>
      <c r="DR12" s="238"/>
      <c r="DS12" s="238"/>
      <c r="DT12" s="238"/>
      <c r="DU12" s="238"/>
      <c r="DV12" s="238"/>
      <c r="DW12" s="238"/>
      <c r="DX12" s="238"/>
      <c r="DY12" s="239"/>
      <c r="DZ12" s="237"/>
      <c r="EA12" s="238"/>
      <c r="EB12" s="238"/>
      <c r="EC12" s="238"/>
      <c r="ED12" s="238"/>
      <c r="EE12" s="238"/>
      <c r="EF12" s="238"/>
      <c r="EG12" s="238"/>
      <c r="EH12" s="238"/>
      <c r="EI12" s="238"/>
      <c r="EJ12" s="238"/>
      <c r="EK12" s="239"/>
      <c r="EL12" s="237"/>
      <c r="EM12" s="238"/>
      <c r="EN12" s="238"/>
      <c r="EO12" s="238"/>
      <c r="EP12" s="238"/>
      <c r="EQ12" s="238"/>
      <c r="ER12" s="238"/>
      <c r="ES12" s="238"/>
      <c r="ET12" s="238"/>
      <c r="EU12" s="238"/>
      <c r="EV12" s="238"/>
      <c r="EW12" s="239"/>
      <c r="EX12" s="362"/>
      <c r="EY12" s="363"/>
      <c r="EZ12" s="363"/>
      <c r="FA12" s="363"/>
      <c r="FB12" s="363"/>
      <c r="FC12" s="363"/>
      <c r="FD12" s="363"/>
      <c r="FE12" s="363"/>
      <c r="FF12" s="363"/>
      <c r="FG12" s="363"/>
      <c r="FH12" s="363"/>
      <c r="FI12" s="424"/>
    </row>
    <row r="13" spans="1:165" ht="11.25">
      <c r="A13" s="193" t="s">
        <v>498</v>
      </c>
      <c r="B13" s="193"/>
      <c r="C13" s="193"/>
      <c r="D13" s="193"/>
      <c r="E13" s="193"/>
      <c r="F13" s="193"/>
      <c r="G13" s="235"/>
      <c r="H13" s="425" t="s">
        <v>237</v>
      </c>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192" t="s">
        <v>499</v>
      </c>
      <c r="CM13" s="193"/>
      <c r="CN13" s="193"/>
      <c r="CO13" s="193"/>
      <c r="CP13" s="193"/>
      <c r="CQ13" s="193"/>
      <c r="CR13" s="193"/>
      <c r="CS13" s="235"/>
      <c r="CT13" s="236" t="s">
        <v>46</v>
      </c>
      <c r="CU13" s="193"/>
      <c r="CV13" s="193"/>
      <c r="CW13" s="193"/>
      <c r="CX13" s="193"/>
      <c r="CY13" s="193"/>
      <c r="CZ13" s="193"/>
      <c r="DA13" s="235"/>
      <c r="DB13" s="236" t="s">
        <v>46</v>
      </c>
      <c r="DC13" s="193"/>
      <c r="DD13" s="193"/>
      <c r="DE13" s="193"/>
      <c r="DF13" s="193"/>
      <c r="DG13" s="193"/>
      <c r="DH13" s="193"/>
      <c r="DI13" s="193"/>
      <c r="DJ13" s="193"/>
      <c r="DK13" s="193"/>
      <c r="DL13" s="193"/>
      <c r="DM13" s="235"/>
      <c r="DN13" s="237"/>
      <c r="DO13" s="238"/>
      <c r="DP13" s="238"/>
      <c r="DQ13" s="238"/>
      <c r="DR13" s="238"/>
      <c r="DS13" s="238"/>
      <c r="DT13" s="238"/>
      <c r="DU13" s="238"/>
      <c r="DV13" s="238"/>
      <c r="DW13" s="238"/>
      <c r="DX13" s="238"/>
      <c r="DY13" s="239"/>
      <c r="DZ13" s="237"/>
      <c r="EA13" s="238"/>
      <c r="EB13" s="238"/>
      <c r="EC13" s="238"/>
      <c r="ED13" s="238"/>
      <c r="EE13" s="238"/>
      <c r="EF13" s="238"/>
      <c r="EG13" s="238"/>
      <c r="EH13" s="238"/>
      <c r="EI13" s="238"/>
      <c r="EJ13" s="238"/>
      <c r="EK13" s="239"/>
      <c r="EL13" s="237"/>
      <c r="EM13" s="238"/>
      <c r="EN13" s="238"/>
      <c r="EO13" s="238"/>
      <c r="EP13" s="238"/>
      <c r="EQ13" s="238"/>
      <c r="ER13" s="238"/>
      <c r="ES13" s="238"/>
      <c r="ET13" s="238"/>
      <c r="EU13" s="238"/>
      <c r="EV13" s="238"/>
      <c r="EW13" s="239"/>
      <c r="EX13" s="362"/>
      <c r="EY13" s="363"/>
      <c r="EZ13" s="363"/>
      <c r="FA13" s="363"/>
      <c r="FB13" s="363"/>
      <c r="FC13" s="363"/>
      <c r="FD13" s="363"/>
      <c r="FE13" s="363"/>
      <c r="FF13" s="363"/>
      <c r="FG13" s="363"/>
      <c r="FH13" s="363"/>
      <c r="FI13" s="424"/>
    </row>
    <row r="14" spans="1:165" ht="24" customHeight="1">
      <c r="A14" s="193" t="s">
        <v>200</v>
      </c>
      <c r="B14" s="193"/>
      <c r="C14" s="193"/>
      <c r="D14" s="193"/>
      <c r="E14" s="193"/>
      <c r="F14" s="193"/>
      <c r="G14" s="235"/>
      <c r="H14" s="423" t="s">
        <v>204</v>
      </c>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192" t="s">
        <v>202</v>
      </c>
      <c r="CM14" s="193"/>
      <c r="CN14" s="193"/>
      <c r="CO14" s="193"/>
      <c r="CP14" s="193"/>
      <c r="CQ14" s="193"/>
      <c r="CR14" s="193"/>
      <c r="CS14" s="235"/>
      <c r="CT14" s="236" t="s">
        <v>46</v>
      </c>
      <c r="CU14" s="193"/>
      <c r="CV14" s="193"/>
      <c r="CW14" s="193"/>
      <c r="CX14" s="193"/>
      <c r="CY14" s="193"/>
      <c r="CZ14" s="193"/>
      <c r="DA14" s="235"/>
      <c r="DB14" s="236"/>
      <c r="DC14" s="193"/>
      <c r="DD14" s="193"/>
      <c r="DE14" s="193"/>
      <c r="DF14" s="193"/>
      <c r="DG14" s="193"/>
      <c r="DH14" s="193"/>
      <c r="DI14" s="193"/>
      <c r="DJ14" s="193"/>
      <c r="DK14" s="193"/>
      <c r="DL14" s="193"/>
      <c r="DM14" s="235"/>
      <c r="DN14" s="429">
        <f>DN15+DN18+DN27</f>
        <v>7519452.58</v>
      </c>
      <c r="DO14" s="430"/>
      <c r="DP14" s="430"/>
      <c r="DQ14" s="430"/>
      <c r="DR14" s="430"/>
      <c r="DS14" s="430"/>
      <c r="DT14" s="430"/>
      <c r="DU14" s="430"/>
      <c r="DV14" s="430"/>
      <c r="DW14" s="430"/>
      <c r="DX14" s="430"/>
      <c r="DY14" s="431"/>
      <c r="DZ14" s="429">
        <f>DZ15+DZ18+DZ27</f>
        <v>6251337</v>
      </c>
      <c r="EA14" s="430"/>
      <c r="EB14" s="430"/>
      <c r="EC14" s="430"/>
      <c r="ED14" s="430"/>
      <c r="EE14" s="430"/>
      <c r="EF14" s="430"/>
      <c r="EG14" s="430"/>
      <c r="EH14" s="430"/>
      <c r="EI14" s="430"/>
      <c r="EJ14" s="430"/>
      <c r="EK14" s="431"/>
      <c r="EL14" s="429">
        <f>EL15+EL18+EL27</f>
        <v>6127433</v>
      </c>
      <c r="EM14" s="430"/>
      <c r="EN14" s="430"/>
      <c r="EO14" s="430"/>
      <c r="EP14" s="430"/>
      <c r="EQ14" s="430"/>
      <c r="ER14" s="430"/>
      <c r="ES14" s="430"/>
      <c r="ET14" s="430"/>
      <c r="EU14" s="430"/>
      <c r="EV14" s="430"/>
      <c r="EW14" s="431"/>
      <c r="EX14" s="362"/>
      <c r="EY14" s="363"/>
      <c r="EZ14" s="363"/>
      <c r="FA14" s="363"/>
      <c r="FB14" s="363"/>
      <c r="FC14" s="363"/>
      <c r="FD14" s="363"/>
      <c r="FE14" s="363"/>
      <c r="FF14" s="363"/>
      <c r="FG14" s="363"/>
      <c r="FH14" s="363"/>
      <c r="FI14" s="424"/>
    </row>
    <row r="15" spans="1:165" ht="34.5" customHeight="1">
      <c r="A15" s="193" t="s">
        <v>205</v>
      </c>
      <c r="B15" s="193"/>
      <c r="C15" s="193"/>
      <c r="D15" s="193"/>
      <c r="E15" s="193"/>
      <c r="F15" s="193"/>
      <c r="G15" s="235"/>
      <c r="H15" s="425" t="s">
        <v>207</v>
      </c>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192" t="s">
        <v>206</v>
      </c>
      <c r="CM15" s="193"/>
      <c r="CN15" s="193"/>
      <c r="CO15" s="193"/>
      <c r="CP15" s="193"/>
      <c r="CQ15" s="193"/>
      <c r="CR15" s="193"/>
      <c r="CS15" s="235"/>
      <c r="CT15" s="236" t="s">
        <v>46</v>
      </c>
      <c r="CU15" s="193"/>
      <c r="CV15" s="193"/>
      <c r="CW15" s="193"/>
      <c r="CX15" s="193"/>
      <c r="CY15" s="193"/>
      <c r="CZ15" s="193"/>
      <c r="DA15" s="235"/>
      <c r="DB15" s="236"/>
      <c r="DC15" s="193"/>
      <c r="DD15" s="193"/>
      <c r="DE15" s="193"/>
      <c r="DF15" s="193"/>
      <c r="DG15" s="193"/>
      <c r="DH15" s="193"/>
      <c r="DI15" s="193"/>
      <c r="DJ15" s="193"/>
      <c r="DK15" s="193"/>
      <c r="DL15" s="193"/>
      <c r="DM15" s="235"/>
      <c r="DN15" s="429">
        <f>DN16</f>
        <v>4590845.75</v>
      </c>
      <c r="DO15" s="430"/>
      <c r="DP15" s="430"/>
      <c r="DQ15" s="430"/>
      <c r="DR15" s="430"/>
      <c r="DS15" s="430"/>
      <c r="DT15" s="430"/>
      <c r="DU15" s="430"/>
      <c r="DV15" s="430"/>
      <c r="DW15" s="430"/>
      <c r="DX15" s="430"/>
      <c r="DY15" s="431"/>
      <c r="DZ15" s="429">
        <f>DZ16</f>
        <v>4360608</v>
      </c>
      <c r="EA15" s="430"/>
      <c r="EB15" s="430"/>
      <c r="EC15" s="430"/>
      <c r="ED15" s="430"/>
      <c r="EE15" s="430"/>
      <c r="EF15" s="430"/>
      <c r="EG15" s="430"/>
      <c r="EH15" s="430"/>
      <c r="EI15" s="430"/>
      <c r="EJ15" s="430"/>
      <c r="EK15" s="431"/>
      <c r="EL15" s="429">
        <f>EL16</f>
        <v>4236704</v>
      </c>
      <c r="EM15" s="430"/>
      <c r="EN15" s="430"/>
      <c r="EO15" s="430"/>
      <c r="EP15" s="430"/>
      <c r="EQ15" s="430"/>
      <c r="ER15" s="430"/>
      <c r="ES15" s="430"/>
      <c r="ET15" s="430"/>
      <c r="EU15" s="430"/>
      <c r="EV15" s="430"/>
      <c r="EW15" s="431"/>
      <c r="EX15" s="362"/>
      <c r="EY15" s="363"/>
      <c r="EZ15" s="363"/>
      <c r="FA15" s="363"/>
      <c r="FB15" s="363"/>
      <c r="FC15" s="363"/>
      <c r="FD15" s="363"/>
      <c r="FE15" s="363"/>
      <c r="FF15" s="363"/>
      <c r="FG15" s="363"/>
      <c r="FH15" s="363"/>
      <c r="FI15" s="424"/>
    </row>
    <row r="16" spans="1:165" ht="24" customHeight="1">
      <c r="A16" s="193" t="s">
        <v>208</v>
      </c>
      <c r="B16" s="193"/>
      <c r="C16" s="193"/>
      <c r="D16" s="193"/>
      <c r="E16" s="193"/>
      <c r="F16" s="193"/>
      <c r="G16" s="235"/>
      <c r="H16" s="432" t="s">
        <v>209</v>
      </c>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192" t="s">
        <v>210</v>
      </c>
      <c r="CM16" s="193"/>
      <c r="CN16" s="193"/>
      <c r="CO16" s="193"/>
      <c r="CP16" s="193"/>
      <c r="CQ16" s="193"/>
      <c r="CR16" s="193"/>
      <c r="CS16" s="235"/>
      <c r="CT16" s="236" t="s">
        <v>46</v>
      </c>
      <c r="CU16" s="193"/>
      <c r="CV16" s="193"/>
      <c r="CW16" s="193"/>
      <c r="CX16" s="193"/>
      <c r="CY16" s="193"/>
      <c r="CZ16" s="193"/>
      <c r="DA16" s="235"/>
      <c r="DB16" s="236"/>
      <c r="DC16" s="193"/>
      <c r="DD16" s="193"/>
      <c r="DE16" s="193"/>
      <c r="DF16" s="193"/>
      <c r="DG16" s="193"/>
      <c r="DH16" s="193"/>
      <c r="DI16" s="193"/>
      <c r="DJ16" s="193"/>
      <c r="DK16" s="193"/>
      <c r="DL16" s="193"/>
      <c r="DM16" s="235"/>
      <c r="DN16" s="279">
        <f>Лист1!DF91-DN19-DN28</f>
        <v>4590845.75</v>
      </c>
      <c r="DO16" s="280"/>
      <c r="DP16" s="280"/>
      <c r="DQ16" s="280"/>
      <c r="DR16" s="280"/>
      <c r="DS16" s="280"/>
      <c r="DT16" s="280"/>
      <c r="DU16" s="280"/>
      <c r="DV16" s="280"/>
      <c r="DW16" s="280"/>
      <c r="DX16" s="280"/>
      <c r="DY16" s="281"/>
      <c r="DZ16" s="279">
        <f>Лист1!DS91-DZ19-DZ28</f>
        <v>4360608</v>
      </c>
      <c r="EA16" s="280"/>
      <c r="EB16" s="280"/>
      <c r="EC16" s="280"/>
      <c r="ED16" s="280"/>
      <c r="EE16" s="280"/>
      <c r="EF16" s="280"/>
      <c r="EG16" s="280"/>
      <c r="EH16" s="280"/>
      <c r="EI16" s="280"/>
      <c r="EJ16" s="280"/>
      <c r="EK16" s="281"/>
      <c r="EL16" s="279">
        <f>Лист1!EF91-EL19-EL28</f>
        <v>4236704</v>
      </c>
      <c r="EM16" s="280"/>
      <c r="EN16" s="280"/>
      <c r="EO16" s="280"/>
      <c r="EP16" s="280"/>
      <c r="EQ16" s="280"/>
      <c r="ER16" s="280"/>
      <c r="ES16" s="280"/>
      <c r="ET16" s="280"/>
      <c r="EU16" s="280"/>
      <c r="EV16" s="280"/>
      <c r="EW16" s="281"/>
      <c r="EX16" s="362"/>
      <c r="EY16" s="363"/>
      <c r="EZ16" s="363"/>
      <c r="FA16" s="363"/>
      <c r="FB16" s="363"/>
      <c r="FC16" s="363"/>
      <c r="FD16" s="363"/>
      <c r="FE16" s="363"/>
      <c r="FF16" s="363"/>
      <c r="FG16" s="363"/>
      <c r="FH16" s="363"/>
      <c r="FI16" s="424"/>
    </row>
    <row r="17" spans="1:165" ht="12.75" customHeight="1">
      <c r="A17" s="193" t="s">
        <v>211</v>
      </c>
      <c r="B17" s="193"/>
      <c r="C17" s="193"/>
      <c r="D17" s="193"/>
      <c r="E17" s="193"/>
      <c r="F17" s="193"/>
      <c r="G17" s="235"/>
      <c r="H17" s="432" t="s">
        <v>212</v>
      </c>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192" t="s">
        <v>213</v>
      </c>
      <c r="CM17" s="193"/>
      <c r="CN17" s="193"/>
      <c r="CO17" s="193"/>
      <c r="CP17" s="193"/>
      <c r="CQ17" s="193"/>
      <c r="CR17" s="193"/>
      <c r="CS17" s="235"/>
      <c r="CT17" s="236" t="s">
        <v>46</v>
      </c>
      <c r="CU17" s="193"/>
      <c r="CV17" s="193"/>
      <c r="CW17" s="193"/>
      <c r="CX17" s="193"/>
      <c r="CY17" s="193"/>
      <c r="CZ17" s="193"/>
      <c r="DA17" s="235"/>
      <c r="DB17" s="236"/>
      <c r="DC17" s="193"/>
      <c r="DD17" s="193"/>
      <c r="DE17" s="193"/>
      <c r="DF17" s="193"/>
      <c r="DG17" s="193"/>
      <c r="DH17" s="193"/>
      <c r="DI17" s="193"/>
      <c r="DJ17" s="193"/>
      <c r="DK17" s="193"/>
      <c r="DL17" s="193"/>
      <c r="DM17" s="235"/>
      <c r="DN17" s="237"/>
      <c r="DO17" s="238"/>
      <c r="DP17" s="238"/>
      <c r="DQ17" s="238"/>
      <c r="DR17" s="238"/>
      <c r="DS17" s="238"/>
      <c r="DT17" s="238"/>
      <c r="DU17" s="238"/>
      <c r="DV17" s="238"/>
      <c r="DW17" s="238"/>
      <c r="DX17" s="238"/>
      <c r="DY17" s="239"/>
      <c r="DZ17" s="237"/>
      <c r="EA17" s="238"/>
      <c r="EB17" s="238"/>
      <c r="EC17" s="238"/>
      <c r="ED17" s="238"/>
      <c r="EE17" s="238"/>
      <c r="EF17" s="238"/>
      <c r="EG17" s="238"/>
      <c r="EH17" s="238"/>
      <c r="EI17" s="238"/>
      <c r="EJ17" s="238"/>
      <c r="EK17" s="239"/>
      <c r="EL17" s="237"/>
      <c r="EM17" s="238"/>
      <c r="EN17" s="238"/>
      <c r="EO17" s="238"/>
      <c r="EP17" s="238"/>
      <c r="EQ17" s="238"/>
      <c r="ER17" s="238"/>
      <c r="ES17" s="238"/>
      <c r="ET17" s="238"/>
      <c r="EU17" s="238"/>
      <c r="EV17" s="238"/>
      <c r="EW17" s="239"/>
      <c r="EX17" s="362"/>
      <c r="EY17" s="363"/>
      <c r="EZ17" s="363"/>
      <c r="FA17" s="363"/>
      <c r="FB17" s="363"/>
      <c r="FC17" s="363"/>
      <c r="FD17" s="363"/>
      <c r="FE17" s="363"/>
      <c r="FF17" s="363"/>
      <c r="FG17" s="363"/>
      <c r="FH17" s="363"/>
      <c r="FI17" s="424"/>
    </row>
    <row r="18" spans="1:165" ht="24" customHeight="1">
      <c r="A18" s="193" t="s">
        <v>214</v>
      </c>
      <c r="B18" s="193"/>
      <c r="C18" s="193"/>
      <c r="D18" s="193"/>
      <c r="E18" s="193"/>
      <c r="F18" s="193"/>
      <c r="G18" s="235"/>
      <c r="H18" s="425" t="s">
        <v>215</v>
      </c>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192" t="s">
        <v>216</v>
      </c>
      <c r="CM18" s="193"/>
      <c r="CN18" s="193"/>
      <c r="CO18" s="193"/>
      <c r="CP18" s="193"/>
      <c r="CQ18" s="193"/>
      <c r="CR18" s="193"/>
      <c r="CS18" s="235"/>
      <c r="CT18" s="236" t="s">
        <v>46</v>
      </c>
      <c r="CU18" s="193"/>
      <c r="CV18" s="193"/>
      <c r="CW18" s="193"/>
      <c r="CX18" s="193"/>
      <c r="CY18" s="193"/>
      <c r="CZ18" s="193"/>
      <c r="DA18" s="235"/>
      <c r="DB18" s="236"/>
      <c r="DC18" s="193"/>
      <c r="DD18" s="193"/>
      <c r="DE18" s="193"/>
      <c r="DF18" s="193"/>
      <c r="DG18" s="193"/>
      <c r="DH18" s="193"/>
      <c r="DI18" s="193"/>
      <c r="DJ18" s="193"/>
      <c r="DK18" s="193"/>
      <c r="DL18" s="193"/>
      <c r="DM18" s="235"/>
      <c r="DN18" s="246">
        <f>DN19</f>
        <v>688534.16</v>
      </c>
      <c r="DO18" s="247"/>
      <c r="DP18" s="247"/>
      <c r="DQ18" s="247"/>
      <c r="DR18" s="247"/>
      <c r="DS18" s="247"/>
      <c r="DT18" s="247"/>
      <c r="DU18" s="247"/>
      <c r="DV18" s="247"/>
      <c r="DW18" s="247"/>
      <c r="DX18" s="247"/>
      <c r="DY18" s="248"/>
      <c r="DZ18" s="246">
        <f>DZ19</f>
        <v>11169</v>
      </c>
      <c r="EA18" s="247"/>
      <c r="EB18" s="247"/>
      <c r="EC18" s="247"/>
      <c r="ED18" s="247"/>
      <c r="EE18" s="247"/>
      <c r="EF18" s="247"/>
      <c r="EG18" s="247"/>
      <c r="EH18" s="247"/>
      <c r="EI18" s="247"/>
      <c r="EJ18" s="247"/>
      <c r="EK18" s="248"/>
      <c r="EL18" s="246">
        <f>EL19</f>
        <v>11169</v>
      </c>
      <c r="EM18" s="247"/>
      <c r="EN18" s="247"/>
      <c r="EO18" s="247"/>
      <c r="EP18" s="247"/>
      <c r="EQ18" s="247"/>
      <c r="ER18" s="247"/>
      <c r="ES18" s="247"/>
      <c r="ET18" s="247"/>
      <c r="EU18" s="247"/>
      <c r="EV18" s="247"/>
      <c r="EW18" s="248"/>
      <c r="EX18" s="362"/>
      <c r="EY18" s="363"/>
      <c r="EZ18" s="363"/>
      <c r="FA18" s="363"/>
      <c r="FB18" s="363"/>
      <c r="FC18" s="363"/>
      <c r="FD18" s="363"/>
      <c r="FE18" s="363"/>
      <c r="FF18" s="363"/>
      <c r="FG18" s="363"/>
      <c r="FH18" s="363"/>
      <c r="FI18" s="424"/>
    </row>
    <row r="19" spans="1:165" ht="24" customHeight="1">
      <c r="A19" s="193" t="s">
        <v>217</v>
      </c>
      <c r="B19" s="193"/>
      <c r="C19" s="193"/>
      <c r="D19" s="193"/>
      <c r="E19" s="193"/>
      <c r="F19" s="193"/>
      <c r="G19" s="235"/>
      <c r="H19" s="432" t="s">
        <v>209</v>
      </c>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192" t="s">
        <v>218</v>
      </c>
      <c r="CM19" s="193"/>
      <c r="CN19" s="193"/>
      <c r="CO19" s="193"/>
      <c r="CP19" s="193"/>
      <c r="CQ19" s="193"/>
      <c r="CR19" s="193"/>
      <c r="CS19" s="235"/>
      <c r="CT19" s="236" t="s">
        <v>46</v>
      </c>
      <c r="CU19" s="193"/>
      <c r="CV19" s="193"/>
      <c r="CW19" s="193"/>
      <c r="CX19" s="193"/>
      <c r="CY19" s="193"/>
      <c r="CZ19" s="193"/>
      <c r="DA19" s="235"/>
      <c r="DB19" s="236"/>
      <c r="DC19" s="193"/>
      <c r="DD19" s="193"/>
      <c r="DE19" s="193"/>
      <c r="DF19" s="193"/>
      <c r="DG19" s="193"/>
      <c r="DH19" s="193"/>
      <c r="DI19" s="193"/>
      <c r="DJ19" s="193"/>
      <c r="DK19" s="193"/>
      <c r="DL19" s="193"/>
      <c r="DM19" s="235"/>
      <c r="DN19" s="251">
        <f>Лист1!DF103+Лист1!DF42</f>
        <v>688534.16</v>
      </c>
      <c r="DO19" s="252"/>
      <c r="DP19" s="252"/>
      <c r="DQ19" s="252"/>
      <c r="DR19" s="252"/>
      <c r="DS19" s="252"/>
      <c r="DT19" s="252"/>
      <c r="DU19" s="252"/>
      <c r="DV19" s="252"/>
      <c r="DW19" s="252"/>
      <c r="DX19" s="252"/>
      <c r="DY19" s="253"/>
      <c r="DZ19" s="251">
        <f>Лист1!DS103</f>
        <v>11169</v>
      </c>
      <c r="EA19" s="252"/>
      <c r="EB19" s="252"/>
      <c r="EC19" s="252"/>
      <c r="ED19" s="252"/>
      <c r="EE19" s="252"/>
      <c r="EF19" s="252"/>
      <c r="EG19" s="252"/>
      <c r="EH19" s="252"/>
      <c r="EI19" s="252"/>
      <c r="EJ19" s="252"/>
      <c r="EK19" s="253"/>
      <c r="EL19" s="251">
        <f>Лист1!EF103</f>
        <v>11169</v>
      </c>
      <c r="EM19" s="252"/>
      <c r="EN19" s="252"/>
      <c r="EO19" s="252"/>
      <c r="EP19" s="252"/>
      <c r="EQ19" s="252"/>
      <c r="ER19" s="252"/>
      <c r="ES19" s="252"/>
      <c r="ET19" s="252"/>
      <c r="EU19" s="252"/>
      <c r="EV19" s="252"/>
      <c r="EW19" s="253"/>
      <c r="EX19" s="362"/>
      <c r="EY19" s="363"/>
      <c r="EZ19" s="363"/>
      <c r="FA19" s="363"/>
      <c r="FB19" s="363"/>
      <c r="FC19" s="363"/>
      <c r="FD19" s="363"/>
      <c r="FE19" s="363"/>
      <c r="FF19" s="363"/>
      <c r="FG19" s="363"/>
      <c r="FH19" s="363"/>
      <c r="FI19" s="424"/>
    </row>
    <row r="20" spans="1:165" ht="24" customHeight="1">
      <c r="A20" s="193"/>
      <c r="B20" s="193"/>
      <c r="C20" s="193"/>
      <c r="D20" s="193"/>
      <c r="E20" s="193"/>
      <c r="F20" s="193"/>
      <c r="G20" s="235"/>
      <c r="H20" s="426" t="s">
        <v>496</v>
      </c>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8"/>
      <c r="CL20" s="192" t="s">
        <v>500</v>
      </c>
      <c r="CM20" s="193"/>
      <c r="CN20" s="193"/>
      <c r="CO20" s="193"/>
      <c r="CP20" s="193"/>
      <c r="CQ20" s="193"/>
      <c r="CR20" s="193"/>
      <c r="CS20" s="235"/>
      <c r="CT20" s="236"/>
      <c r="CU20" s="193"/>
      <c r="CV20" s="193"/>
      <c r="CW20" s="193"/>
      <c r="CX20" s="193"/>
      <c r="CY20" s="193"/>
      <c r="CZ20" s="193"/>
      <c r="DA20" s="235"/>
      <c r="DB20" s="236"/>
      <c r="DC20" s="193"/>
      <c r="DD20" s="193"/>
      <c r="DE20" s="193"/>
      <c r="DF20" s="193"/>
      <c r="DG20" s="193"/>
      <c r="DH20" s="193"/>
      <c r="DI20" s="193"/>
      <c r="DJ20" s="193"/>
      <c r="DK20" s="193"/>
      <c r="DL20" s="193"/>
      <c r="DM20" s="235"/>
      <c r="DN20" s="237"/>
      <c r="DO20" s="238"/>
      <c r="DP20" s="238"/>
      <c r="DQ20" s="238"/>
      <c r="DR20" s="238"/>
      <c r="DS20" s="238"/>
      <c r="DT20" s="238"/>
      <c r="DU20" s="238"/>
      <c r="DV20" s="238"/>
      <c r="DW20" s="238"/>
      <c r="DX20" s="238"/>
      <c r="DY20" s="239"/>
      <c r="DZ20" s="237"/>
      <c r="EA20" s="238"/>
      <c r="EB20" s="238"/>
      <c r="EC20" s="238"/>
      <c r="ED20" s="238"/>
      <c r="EE20" s="238"/>
      <c r="EF20" s="238"/>
      <c r="EG20" s="238"/>
      <c r="EH20" s="238"/>
      <c r="EI20" s="238"/>
      <c r="EJ20" s="238"/>
      <c r="EK20" s="239"/>
      <c r="EL20" s="237"/>
      <c r="EM20" s="238"/>
      <c r="EN20" s="238"/>
      <c r="EO20" s="238"/>
      <c r="EP20" s="238"/>
      <c r="EQ20" s="238"/>
      <c r="ER20" s="238"/>
      <c r="ES20" s="238"/>
      <c r="ET20" s="238"/>
      <c r="EU20" s="238"/>
      <c r="EV20" s="238"/>
      <c r="EW20" s="239"/>
      <c r="EX20" s="362"/>
      <c r="EY20" s="363"/>
      <c r="EZ20" s="363"/>
      <c r="FA20" s="363"/>
      <c r="FB20" s="363"/>
      <c r="FC20" s="363"/>
      <c r="FD20" s="363"/>
      <c r="FE20" s="363"/>
      <c r="FF20" s="363"/>
      <c r="FG20" s="363"/>
      <c r="FH20" s="363"/>
      <c r="FI20" s="424"/>
    </row>
    <row r="21" spans="1:165" ht="12.75" customHeight="1">
      <c r="A21" s="193" t="s">
        <v>219</v>
      </c>
      <c r="B21" s="193"/>
      <c r="C21" s="193"/>
      <c r="D21" s="193"/>
      <c r="E21" s="193"/>
      <c r="F21" s="193"/>
      <c r="G21" s="235"/>
      <c r="H21" s="432" t="s">
        <v>212</v>
      </c>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192" t="s">
        <v>220</v>
      </c>
      <c r="CM21" s="193"/>
      <c r="CN21" s="193"/>
      <c r="CO21" s="193"/>
      <c r="CP21" s="193"/>
      <c r="CQ21" s="193"/>
      <c r="CR21" s="193"/>
      <c r="CS21" s="235"/>
      <c r="CT21" s="236" t="s">
        <v>46</v>
      </c>
      <c r="CU21" s="193"/>
      <c r="CV21" s="193"/>
      <c r="CW21" s="193"/>
      <c r="CX21" s="193"/>
      <c r="CY21" s="193"/>
      <c r="CZ21" s="193"/>
      <c r="DA21" s="235"/>
      <c r="DB21" s="236"/>
      <c r="DC21" s="193"/>
      <c r="DD21" s="193"/>
      <c r="DE21" s="193"/>
      <c r="DF21" s="193"/>
      <c r="DG21" s="193"/>
      <c r="DH21" s="193"/>
      <c r="DI21" s="193"/>
      <c r="DJ21" s="193"/>
      <c r="DK21" s="193"/>
      <c r="DL21" s="193"/>
      <c r="DM21" s="235"/>
      <c r="DN21" s="237"/>
      <c r="DO21" s="238"/>
      <c r="DP21" s="238"/>
      <c r="DQ21" s="238"/>
      <c r="DR21" s="238"/>
      <c r="DS21" s="238"/>
      <c r="DT21" s="238"/>
      <c r="DU21" s="238"/>
      <c r="DV21" s="238"/>
      <c r="DW21" s="238"/>
      <c r="DX21" s="238"/>
      <c r="DY21" s="239"/>
      <c r="DZ21" s="237"/>
      <c r="EA21" s="238"/>
      <c r="EB21" s="238"/>
      <c r="EC21" s="238"/>
      <c r="ED21" s="238"/>
      <c r="EE21" s="238"/>
      <c r="EF21" s="238"/>
      <c r="EG21" s="238"/>
      <c r="EH21" s="238"/>
      <c r="EI21" s="238"/>
      <c r="EJ21" s="238"/>
      <c r="EK21" s="239"/>
      <c r="EL21" s="237"/>
      <c r="EM21" s="238"/>
      <c r="EN21" s="238"/>
      <c r="EO21" s="238"/>
      <c r="EP21" s="238"/>
      <c r="EQ21" s="238"/>
      <c r="ER21" s="238"/>
      <c r="ES21" s="238"/>
      <c r="ET21" s="238"/>
      <c r="EU21" s="238"/>
      <c r="EV21" s="238"/>
      <c r="EW21" s="239"/>
      <c r="EX21" s="362"/>
      <c r="EY21" s="363"/>
      <c r="EZ21" s="363"/>
      <c r="FA21" s="363"/>
      <c r="FB21" s="363"/>
      <c r="FC21" s="363"/>
      <c r="FD21" s="363"/>
      <c r="FE21" s="363"/>
      <c r="FF21" s="363"/>
      <c r="FG21" s="363"/>
      <c r="FH21" s="363"/>
      <c r="FI21" s="424"/>
    </row>
    <row r="22" spans="1:165" ht="12.75" customHeight="1">
      <c r="A22" s="193" t="s">
        <v>221</v>
      </c>
      <c r="B22" s="193"/>
      <c r="C22" s="193"/>
      <c r="D22" s="193"/>
      <c r="E22" s="193"/>
      <c r="F22" s="193"/>
      <c r="G22" s="235"/>
      <c r="H22" s="425" t="s">
        <v>222</v>
      </c>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192" t="s">
        <v>223</v>
      </c>
      <c r="CM22" s="193"/>
      <c r="CN22" s="193"/>
      <c r="CO22" s="193"/>
      <c r="CP22" s="193"/>
      <c r="CQ22" s="193"/>
      <c r="CR22" s="193"/>
      <c r="CS22" s="235"/>
      <c r="CT22" s="236" t="s">
        <v>46</v>
      </c>
      <c r="CU22" s="193"/>
      <c r="CV22" s="193"/>
      <c r="CW22" s="193"/>
      <c r="CX22" s="193"/>
      <c r="CY22" s="193"/>
      <c r="CZ22" s="193"/>
      <c r="DA22" s="235"/>
      <c r="DB22" s="236"/>
      <c r="DC22" s="193"/>
      <c r="DD22" s="193"/>
      <c r="DE22" s="193"/>
      <c r="DF22" s="193"/>
      <c r="DG22" s="193"/>
      <c r="DH22" s="193"/>
      <c r="DI22" s="193"/>
      <c r="DJ22" s="193"/>
      <c r="DK22" s="193"/>
      <c r="DL22" s="193"/>
      <c r="DM22" s="235"/>
      <c r="DN22" s="237"/>
      <c r="DO22" s="238"/>
      <c r="DP22" s="238"/>
      <c r="DQ22" s="238"/>
      <c r="DR22" s="238"/>
      <c r="DS22" s="238"/>
      <c r="DT22" s="238"/>
      <c r="DU22" s="238"/>
      <c r="DV22" s="238"/>
      <c r="DW22" s="238"/>
      <c r="DX22" s="238"/>
      <c r="DY22" s="239"/>
      <c r="DZ22" s="237"/>
      <c r="EA22" s="238"/>
      <c r="EB22" s="238"/>
      <c r="EC22" s="238"/>
      <c r="ED22" s="238"/>
      <c r="EE22" s="238"/>
      <c r="EF22" s="238"/>
      <c r="EG22" s="238"/>
      <c r="EH22" s="238"/>
      <c r="EI22" s="238"/>
      <c r="EJ22" s="238"/>
      <c r="EK22" s="239"/>
      <c r="EL22" s="237"/>
      <c r="EM22" s="238"/>
      <c r="EN22" s="238"/>
      <c r="EO22" s="238"/>
      <c r="EP22" s="238"/>
      <c r="EQ22" s="238"/>
      <c r="ER22" s="238"/>
      <c r="ES22" s="238"/>
      <c r="ET22" s="238"/>
      <c r="EU22" s="238"/>
      <c r="EV22" s="238"/>
      <c r="EW22" s="239"/>
      <c r="EX22" s="362"/>
      <c r="EY22" s="363"/>
      <c r="EZ22" s="363"/>
      <c r="FA22" s="363"/>
      <c r="FB22" s="363"/>
      <c r="FC22" s="363"/>
      <c r="FD22" s="363"/>
      <c r="FE22" s="363"/>
      <c r="FF22" s="363"/>
      <c r="FG22" s="363"/>
      <c r="FH22" s="363"/>
      <c r="FI22" s="424"/>
    </row>
    <row r="23" spans="1:165" ht="24" customHeight="1" thickBot="1">
      <c r="A23" s="193"/>
      <c r="B23" s="193"/>
      <c r="C23" s="193"/>
      <c r="D23" s="193"/>
      <c r="E23" s="193"/>
      <c r="F23" s="193"/>
      <c r="G23" s="235"/>
      <c r="H23" s="426" t="s">
        <v>496</v>
      </c>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8"/>
      <c r="CL23" s="202" t="s">
        <v>501</v>
      </c>
      <c r="CM23" s="203"/>
      <c r="CN23" s="203"/>
      <c r="CO23" s="203"/>
      <c r="CP23" s="203"/>
      <c r="CQ23" s="203"/>
      <c r="CR23" s="203"/>
      <c r="CS23" s="262"/>
      <c r="CT23" s="263"/>
      <c r="CU23" s="203"/>
      <c r="CV23" s="203"/>
      <c r="CW23" s="203"/>
      <c r="CX23" s="203"/>
      <c r="CY23" s="203"/>
      <c r="CZ23" s="203"/>
      <c r="DA23" s="262"/>
      <c r="DB23" s="263"/>
      <c r="DC23" s="203"/>
      <c r="DD23" s="203"/>
      <c r="DE23" s="203"/>
      <c r="DF23" s="203"/>
      <c r="DG23" s="203"/>
      <c r="DH23" s="203"/>
      <c r="DI23" s="203"/>
      <c r="DJ23" s="203"/>
      <c r="DK23" s="203"/>
      <c r="DL23" s="203"/>
      <c r="DM23" s="262"/>
      <c r="DN23" s="270"/>
      <c r="DO23" s="271"/>
      <c r="DP23" s="271"/>
      <c r="DQ23" s="271"/>
      <c r="DR23" s="271"/>
      <c r="DS23" s="271"/>
      <c r="DT23" s="271"/>
      <c r="DU23" s="271"/>
      <c r="DV23" s="271"/>
      <c r="DW23" s="271"/>
      <c r="DX23" s="271"/>
      <c r="DY23" s="433"/>
      <c r="DZ23" s="270"/>
      <c r="EA23" s="271"/>
      <c r="EB23" s="271"/>
      <c r="EC23" s="271"/>
      <c r="ED23" s="271"/>
      <c r="EE23" s="271"/>
      <c r="EF23" s="271"/>
      <c r="EG23" s="271"/>
      <c r="EH23" s="271"/>
      <c r="EI23" s="271"/>
      <c r="EJ23" s="271"/>
      <c r="EK23" s="433"/>
      <c r="EL23" s="270"/>
      <c r="EM23" s="271"/>
      <c r="EN23" s="271"/>
      <c r="EO23" s="271"/>
      <c r="EP23" s="271"/>
      <c r="EQ23" s="271"/>
      <c r="ER23" s="271"/>
      <c r="ES23" s="271"/>
      <c r="ET23" s="271"/>
      <c r="EU23" s="271"/>
      <c r="EV23" s="271"/>
      <c r="EW23" s="433"/>
      <c r="EX23" s="372"/>
      <c r="EY23" s="373"/>
      <c r="EZ23" s="373"/>
      <c r="FA23" s="373"/>
      <c r="FB23" s="373"/>
      <c r="FC23" s="373"/>
      <c r="FD23" s="373"/>
      <c r="FE23" s="373"/>
      <c r="FF23" s="373"/>
      <c r="FG23" s="373"/>
      <c r="FH23" s="373"/>
      <c r="FI23" s="434"/>
    </row>
    <row r="24" spans="1:165" ht="12" customHeight="1">
      <c r="A24" s="193" t="s">
        <v>224</v>
      </c>
      <c r="B24" s="193"/>
      <c r="C24" s="193"/>
      <c r="D24" s="193"/>
      <c r="E24" s="193"/>
      <c r="F24" s="193"/>
      <c r="G24" s="235"/>
      <c r="H24" s="425" t="s">
        <v>225</v>
      </c>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185" t="s">
        <v>226</v>
      </c>
      <c r="CM24" s="186"/>
      <c r="CN24" s="186"/>
      <c r="CO24" s="186"/>
      <c r="CP24" s="186"/>
      <c r="CQ24" s="186"/>
      <c r="CR24" s="186"/>
      <c r="CS24" s="227"/>
      <c r="CT24" s="228" t="s">
        <v>46</v>
      </c>
      <c r="CU24" s="186"/>
      <c r="CV24" s="186"/>
      <c r="CW24" s="186"/>
      <c r="CX24" s="186"/>
      <c r="CY24" s="186"/>
      <c r="CZ24" s="186"/>
      <c r="DA24" s="227"/>
      <c r="DB24" s="228"/>
      <c r="DC24" s="186"/>
      <c r="DD24" s="186"/>
      <c r="DE24" s="186"/>
      <c r="DF24" s="186"/>
      <c r="DG24" s="186"/>
      <c r="DH24" s="186"/>
      <c r="DI24" s="186"/>
      <c r="DJ24" s="186"/>
      <c r="DK24" s="186"/>
      <c r="DL24" s="186"/>
      <c r="DM24" s="227"/>
      <c r="DN24" s="232"/>
      <c r="DO24" s="233"/>
      <c r="DP24" s="233"/>
      <c r="DQ24" s="233"/>
      <c r="DR24" s="233"/>
      <c r="DS24" s="233"/>
      <c r="DT24" s="233"/>
      <c r="DU24" s="233"/>
      <c r="DV24" s="233"/>
      <c r="DW24" s="233"/>
      <c r="DX24" s="233"/>
      <c r="DY24" s="435"/>
      <c r="DZ24" s="232"/>
      <c r="EA24" s="233"/>
      <c r="EB24" s="233"/>
      <c r="EC24" s="233"/>
      <c r="ED24" s="233"/>
      <c r="EE24" s="233"/>
      <c r="EF24" s="233"/>
      <c r="EG24" s="233"/>
      <c r="EH24" s="233"/>
      <c r="EI24" s="233"/>
      <c r="EJ24" s="233"/>
      <c r="EK24" s="435"/>
      <c r="EL24" s="232"/>
      <c r="EM24" s="233"/>
      <c r="EN24" s="233"/>
      <c r="EO24" s="233"/>
      <c r="EP24" s="233"/>
      <c r="EQ24" s="233"/>
      <c r="ER24" s="233"/>
      <c r="ES24" s="233"/>
      <c r="ET24" s="233"/>
      <c r="EU24" s="233"/>
      <c r="EV24" s="233"/>
      <c r="EW24" s="435"/>
      <c r="EX24" s="420"/>
      <c r="EY24" s="421"/>
      <c r="EZ24" s="421"/>
      <c r="FA24" s="421"/>
      <c r="FB24" s="421"/>
      <c r="FC24" s="421"/>
      <c r="FD24" s="421"/>
      <c r="FE24" s="421"/>
      <c r="FF24" s="421"/>
      <c r="FG24" s="421"/>
      <c r="FH24" s="421"/>
      <c r="FI24" s="422"/>
    </row>
    <row r="25" spans="1:165" ht="24" customHeight="1">
      <c r="A25" s="193" t="s">
        <v>227</v>
      </c>
      <c r="B25" s="193"/>
      <c r="C25" s="193"/>
      <c r="D25" s="193"/>
      <c r="E25" s="193"/>
      <c r="F25" s="193"/>
      <c r="G25" s="235"/>
      <c r="H25" s="432" t="s">
        <v>209</v>
      </c>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192" t="s">
        <v>228</v>
      </c>
      <c r="CM25" s="193"/>
      <c r="CN25" s="193"/>
      <c r="CO25" s="193"/>
      <c r="CP25" s="193"/>
      <c r="CQ25" s="193"/>
      <c r="CR25" s="193"/>
      <c r="CS25" s="235"/>
      <c r="CT25" s="236" t="s">
        <v>46</v>
      </c>
      <c r="CU25" s="193"/>
      <c r="CV25" s="193"/>
      <c r="CW25" s="193"/>
      <c r="CX25" s="193"/>
      <c r="CY25" s="193"/>
      <c r="CZ25" s="193"/>
      <c r="DA25" s="235"/>
      <c r="DB25" s="236"/>
      <c r="DC25" s="193"/>
      <c r="DD25" s="193"/>
      <c r="DE25" s="193"/>
      <c r="DF25" s="193"/>
      <c r="DG25" s="193"/>
      <c r="DH25" s="193"/>
      <c r="DI25" s="193"/>
      <c r="DJ25" s="193"/>
      <c r="DK25" s="193"/>
      <c r="DL25" s="193"/>
      <c r="DM25" s="235"/>
      <c r="DN25" s="237"/>
      <c r="DO25" s="238"/>
      <c r="DP25" s="238"/>
      <c r="DQ25" s="238"/>
      <c r="DR25" s="238"/>
      <c r="DS25" s="238"/>
      <c r="DT25" s="238"/>
      <c r="DU25" s="238"/>
      <c r="DV25" s="238"/>
      <c r="DW25" s="238"/>
      <c r="DX25" s="238"/>
      <c r="DY25" s="239"/>
      <c r="DZ25" s="237"/>
      <c r="EA25" s="238"/>
      <c r="EB25" s="238"/>
      <c r="EC25" s="238"/>
      <c r="ED25" s="238"/>
      <c r="EE25" s="238"/>
      <c r="EF25" s="238"/>
      <c r="EG25" s="238"/>
      <c r="EH25" s="238"/>
      <c r="EI25" s="238"/>
      <c r="EJ25" s="238"/>
      <c r="EK25" s="239"/>
      <c r="EL25" s="237"/>
      <c r="EM25" s="238"/>
      <c r="EN25" s="238"/>
      <c r="EO25" s="238"/>
      <c r="EP25" s="238"/>
      <c r="EQ25" s="238"/>
      <c r="ER25" s="238"/>
      <c r="ES25" s="238"/>
      <c r="ET25" s="238"/>
      <c r="EU25" s="238"/>
      <c r="EV25" s="238"/>
      <c r="EW25" s="239"/>
      <c r="EX25" s="362"/>
      <c r="EY25" s="363"/>
      <c r="EZ25" s="363"/>
      <c r="FA25" s="363"/>
      <c r="FB25" s="363"/>
      <c r="FC25" s="363"/>
      <c r="FD25" s="363"/>
      <c r="FE25" s="363"/>
      <c r="FF25" s="363"/>
      <c r="FG25" s="363"/>
      <c r="FH25" s="363"/>
      <c r="FI25" s="424"/>
    </row>
    <row r="26" spans="1:165" ht="12.75" customHeight="1">
      <c r="A26" s="193" t="s">
        <v>229</v>
      </c>
      <c r="B26" s="193"/>
      <c r="C26" s="193"/>
      <c r="D26" s="193"/>
      <c r="E26" s="193"/>
      <c r="F26" s="193"/>
      <c r="G26" s="235"/>
      <c r="H26" s="432" t="s">
        <v>212</v>
      </c>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192" t="s">
        <v>230</v>
      </c>
      <c r="CM26" s="193"/>
      <c r="CN26" s="193"/>
      <c r="CO26" s="193"/>
      <c r="CP26" s="193"/>
      <c r="CQ26" s="193"/>
      <c r="CR26" s="193"/>
      <c r="CS26" s="235"/>
      <c r="CT26" s="236" t="s">
        <v>46</v>
      </c>
      <c r="CU26" s="193"/>
      <c r="CV26" s="193"/>
      <c r="CW26" s="193"/>
      <c r="CX26" s="193"/>
      <c r="CY26" s="193"/>
      <c r="CZ26" s="193"/>
      <c r="DA26" s="235"/>
      <c r="DB26" s="236"/>
      <c r="DC26" s="193"/>
      <c r="DD26" s="193"/>
      <c r="DE26" s="193"/>
      <c r="DF26" s="193"/>
      <c r="DG26" s="193"/>
      <c r="DH26" s="193"/>
      <c r="DI26" s="193"/>
      <c r="DJ26" s="193"/>
      <c r="DK26" s="193"/>
      <c r="DL26" s="193"/>
      <c r="DM26" s="235"/>
      <c r="DN26" s="237"/>
      <c r="DO26" s="238"/>
      <c r="DP26" s="238"/>
      <c r="DQ26" s="238"/>
      <c r="DR26" s="238"/>
      <c r="DS26" s="238"/>
      <c r="DT26" s="238"/>
      <c r="DU26" s="238"/>
      <c r="DV26" s="238"/>
      <c r="DW26" s="238"/>
      <c r="DX26" s="238"/>
      <c r="DY26" s="239"/>
      <c r="DZ26" s="237"/>
      <c r="EA26" s="238"/>
      <c r="EB26" s="238"/>
      <c r="EC26" s="238"/>
      <c r="ED26" s="238"/>
      <c r="EE26" s="238"/>
      <c r="EF26" s="238"/>
      <c r="EG26" s="238"/>
      <c r="EH26" s="238"/>
      <c r="EI26" s="238"/>
      <c r="EJ26" s="238"/>
      <c r="EK26" s="239"/>
      <c r="EL26" s="237"/>
      <c r="EM26" s="238"/>
      <c r="EN26" s="238"/>
      <c r="EO26" s="238"/>
      <c r="EP26" s="238"/>
      <c r="EQ26" s="238"/>
      <c r="ER26" s="238"/>
      <c r="ES26" s="238"/>
      <c r="ET26" s="238"/>
      <c r="EU26" s="238"/>
      <c r="EV26" s="238"/>
      <c r="EW26" s="239"/>
      <c r="EX26" s="362"/>
      <c r="EY26" s="363"/>
      <c r="EZ26" s="363"/>
      <c r="FA26" s="363"/>
      <c r="FB26" s="363"/>
      <c r="FC26" s="363"/>
      <c r="FD26" s="363"/>
      <c r="FE26" s="363"/>
      <c r="FF26" s="363"/>
      <c r="FG26" s="363"/>
      <c r="FH26" s="363"/>
      <c r="FI26" s="424"/>
    </row>
    <row r="27" spans="1:165" ht="11.25">
      <c r="A27" s="193" t="s">
        <v>231</v>
      </c>
      <c r="B27" s="193"/>
      <c r="C27" s="193"/>
      <c r="D27" s="193"/>
      <c r="E27" s="193"/>
      <c r="F27" s="193"/>
      <c r="G27" s="235"/>
      <c r="H27" s="425" t="s">
        <v>232</v>
      </c>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192" t="s">
        <v>233</v>
      </c>
      <c r="CM27" s="193"/>
      <c r="CN27" s="193"/>
      <c r="CO27" s="193"/>
      <c r="CP27" s="193"/>
      <c r="CQ27" s="193"/>
      <c r="CR27" s="193"/>
      <c r="CS27" s="235"/>
      <c r="CT27" s="236" t="s">
        <v>46</v>
      </c>
      <c r="CU27" s="193"/>
      <c r="CV27" s="193"/>
      <c r="CW27" s="193"/>
      <c r="CX27" s="193"/>
      <c r="CY27" s="193"/>
      <c r="CZ27" s="193"/>
      <c r="DA27" s="235"/>
      <c r="DB27" s="236"/>
      <c r="DC27" s="193"/>
      <c r="DD27" s="193"/>
      <c r="DE27" s="193"/>
      <c r="DF27" s="193"/>
      <c r="DG27" s="193"/>
      <c r="DH27" s="193"/>
      <c r="DI27" s="193"/>
      <c r="DJ27" s="193"/>
      <c r="DK27" s="193"/>
      <c r="DL27" s="193"/>
      <c r="DM27" s="235"/>
      <c r="DN27" s="246">
        <f>DN28</f>
        <v>2240072.67</v>
      </c>
      <c r="DO27" s="247"/>
      <c r="DP27" s="247"/>
      <c r="DQ27" s="247"/>
      <c r="DR27" s="247"/>
      <c r="DS27" s="247"/>
      <c r="DT27" s="247"/>
      <c r="DU27" s="247"/>
      <c r="DV27" s="247"/>
      <c r="DW27" s="247"/>
      <c r="DX27" s="247"/>
      <c r="DY27" s="248"/>
      <c r="DZ27" s="246">
        <f>DZ28</f>
        <v>1879560</v>
      </c>
      <c r="EA27" s="247"/>
      <c r="EB27" s="247"/>
      <c r="EC27" s="247"/>
      <c r="ED27" s="247"/>
      <c r="EE27" s="247"/>
      <c r="EF27" s="247"/>
      <c r="EG27" s="247"/>
      <c r="EH27" s="247"/>
      <c r="EI27" s="247"/>
      <c r="EJ27" s="247"/>
      <c r="EK27" s="248"/>
      <c r="EL27" s="246">
        <f>EL28</f>
        <v>1879560</v>
      </c>
      <c r="EM27" s="247"/>
      <c r="EN27" s="247"/>
      <c r="EO27" s="247"/>
      <c r="EP27" s="247"/>
      <c r="EQ27" s="247"/>
      <c r="ER27" s="247"/>
      <c r="ES27" s="247"/>
      <c r="ET27" s="247"/>
      <c r="EU27" s="247"/>
      <c r="EV27" s="247"/>
      <c r="EW27" s="248"/>
      <c r="EX27" s="362"/>
      <c r="EY27" s="363"/>
      <c r="EZ27" s="363"/>
      <c r="FA27" s="363"/>
      <c r="FB27" s="363"/>
      <c r="FC27" s="363"/>
      <c r="FD27" s="363"/>
      <c r="FE27" s="363"/>
      <c r="FF27" s="363"/>
      <c r="FG27" s="363"/>
      <c r="FH27" s="363"/>
      <c r="FI27" s="424"/>
    </row>
    <row r="28" spans="1:165" ht="24" customHeight="1">
      <c r="A28" s="193" t="s">
        <v>234</v>
      </c>
      <c r="B28" s="193"/>
      <c r="C28" s="193"/>
      <c r="D28" s="193"/>
      <c r="E28" s="193"/>
      <c r="F28" s="193"/>
      <c r="G28" s="235"/>
      <c r="H28" s="432" t="s">
        <v>209</v>
      </c>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192" t="s">
        <v>235</v>
      </c>
      <c r="CM28" s="193"/>
      <c r="CN28" s="193"/>
      <c r="CO28" s="193"/>
      <c r="CP28" s="193"/>
      <c r="CQ28" s="193"/>
      <c r="CR28" s="193"/>
      <c r="CS28" s="235"/>
      <c r="CT28" s="236" t="s">
        <v>46</v>
      </c>
      <c r="CU28" s="193"/>
      <c r="CV28" s="193"/>
      <c r="CW28" s="193"/>
      <c r="CX28" s="193"/>
      <c r="CY28" s="193"/>
      <c r="CZ28" s="193"/>
      <c r="DA28" s="235"/>
      <c r="DB28" s="236"/>
      <c r="DC28" s="193"/>
      <c r="DD28" s="193"/>
      <c r="DE28" s="193"/>
      <c r="DF28" s="193"/>
      <c r="DG28" s="193"/>
      <c r="DH28" s="193"/>
      <c r="DI28" s="193"/>
      <c r="DJ28" s="193"/>
      <c r="DK28" s="193"/>
      <c r="DL28" s="193"/>
      <c r="DM28" s="235"/>
      <c r="DN28" s="251">
        <v>2240072.67</v>
      </c>
      <c r="DO28" s="252"/>
      <c r="DP28" s="252"/>
      <c r="DQ28" s="252"/>
      <c r="DR28" s="252"/>
      <c r="DS28" s="252"/>
      <c r="DT28" s="252"/>
      <c r="DU28" s="252"/>
      <c r="DV28" s="252"/>
      <c r="DW28" s="252"/>
      <c r="DX28" s="252"/>
      <c r="DY28" s="253"/>
      <c r="DZ28" s="251">
        <f>'Доходы 130'!AK31</f>
        <v>1879560</v>
      </c>
      <c r="EA28" s="252"/>
      <c r="EB28" s="252"/>
      <c r="EC28" s="252"/>
      <c r="ED28" s="252"/>
      <c r="EE28" s="252"/>
      <c r="EF28" s="252"/>
      <c r="EG28" s="252"/>
      <c r="EH28" s="252"/>
      <c r="EI28" s="252"/>
      <c r="EJ28" s="252"/>
      <c r="EK28" s="253"/>
      <c r="EL28" s="251">
        <f>'Доходы 130'!AS31</f>
        <v>1879560</v>
      </c>
      <c r="EM28" s="252"/>
      <c r="EN28" s="252"/>
      <c r="EO28" s="252"/>
      <c r="EP28" s="252"/>
      <c r="EQ28" s="252"/>
      <c r="ER28" s="252"/>
      <c r="ES28" s="252"/>
      <c r="ET28" s="252"/>
      <c r="EU28" s="252"/>
      <c r="EV28" s="252"/>
      <c r="EW28" s="253"/>
      <c r="EX28" s="362"/>
      <c r="EY28" s="363"/>
      <c r="EZ28" s="363"/>
      <c r="FA28" s="363"/>
      <c r="FB28" s="363"/>
      <c r="FC28" s="363"/>
      <c r="FD28" s="363"/>
      <c r="FE28" s="363"/>
      <c r="FF28" s="363"/>
      <c r="FG28" s="363"/>
      <c r="FH28" s="363"/>
      <c r="FI28" s="424"/>
    </row>
    <row r="29" spans="1:165" ht="24" customHeight="1">
      <c r="A29" s="193"/>
      <c r="B29" s="193"/>
      <c r="C29" s="193"/>
      <c r="D29" s="193"/>
      <c r="E29" s="193"/>
      <c r="F29" s="193"/>
      <c r="G29" s="235"/>
      <c r="H29" s="426" t="s">
        <v>496</v>
      </c>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8"/>
      <c r="CL29" s="192" t="s">
        <v>502</v>
      </c>
      <c r="CM29" s="193"/>
      <c r="CN29" s="193"/>
      <c r="CO29" s="193"/>
      <c r="CP29" s="193"/>
      <c r="CQ29" s="193"/>
      <c r="CR29" s="193"/>
      <c r="CS29" s="235"/>
      <c r="CT29" s="236"/>
      <c r="CU29" s="193"/>
      <c r="CV29" s="193"/>
      <c r="CW29" s="193"/>
      <c r="CX29" s="193"/>
      <c r="CY29" s="193"/>
      <c r="CZ29" s="193"/>
      <c r="DA29" s="235"/>
      <c r="DB29" s="236"/>
      <c r="DC29" s="193"/>
      <c r="DD29" s="193"/>
      <c r="DE29" s="193"/>
      <c r="DF29" s="193"/>
      <c r="DG29" s="193"/>
      <c r="DH29" s="193"/>
      <c r="DI29" s="193"/>
      <c r="DJ29" s="193"/>
      <c r="DK29" s="193"/>
      <c r="DL29" s="193"/>
      <c r="DM29" s="235"/>
      <c r="DN29" s="237"/>
      <c r="DO29" s="238"/>
      <c r="DP29" s="238"/>
      <c r="DQ29" s="238"/>
      <c r="DR29" s="238"/>
      <c r="DS29" s="238"/>
      <c r="DT29" s="238"/>
      <c r="DU29" s="238"/>
      <c r="DV29" s="238"/>
      <c r="DW29" s="238"/>
      <c r="DX29" s="238"/>
      <c r="DY29" s="239"/>
      <c r="DZ29" s="237"/>
      <c r="EA29" s="238"/>
      <c r="EB29" s="238"/>
      <c r="EC29" s="238"/>
      <c r="ED29" s="238"/>
      <c r="EE29" s="238"/>
      <c r="EF29" s="238"/>
      <c r="EG29" s="238"/>
      <c r="EH29" s="238"/>
      <c r="EI29" s="238"/>
      <c r="EJ29" s="238"/>
      <c r="EK29" s="239"/>
      <c r="EL29" s="237"/>
      <c r="EM29" s="238"/>
      <c r="EN29" s="238"/>
      <c r="EO29" s="238"/>
      <c r="EP29" s="238"/>
      <c r="EQ29" s="238"/>
      <c r="ER29" s="238"/>
      <c r="ES29" s="238"/>
      <c r="ET29" s="238"/>
      <c r="EU29" s="238"/>
      <c r="EV29" s="238"/>
      <c r="EW29" s="239"/>
      <c r="EX29" s="362"/>
      <c r="EY29" s="363"/>
      <c r="EZ29" s="363"/>
      <c r="FA29" s="363"/>
      <c r="FB29" s="363"/>
      <c r="FC29" s="363"/>
      <c r="FD29" s="363"/>
      <c r="FE29" s="363"/>
      <c r="FF29" s="363"/>
      <c r="FG29" s="363"/>
      <c r="FH29" s="363"/>
      <c r="FI29" s="424"/>
    </row>
    <row r="30" spans="1:165" ht="11.25">
      <c r="A30" s="193" t="s">
        <v>236</v>
      </c>
      <c r="B30" s="193"/>
      <c r="C30" s="193"/>
      <c r="D30" s="193"/>
      <c r="E30" s="193"/>
      <c r="F30" s="193"/>
      <c r="G30" s="235"/>
      <c r="H30" s="432" t="s">
        <v>237</v>
      </c>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192" t="s">
        <v>238</v>
      </c>
      <c r="CM30" s="193"/>
      <c r="CN30" s="193"/>
      <c r="CO30" s="193"/>
      <c r="CP30" s="193"/>
      <c r="CQ30" s="193"/>
      <c r="CR30" s="193"/>
      <c r="CS30" s="235"/>
      <c r="CT30" s="236" t="s">
        <v>46</v>
      </c>
      <c r="CU30" s="193"/>
      <c r="CV30" s="193"/>
      <c r="CW30" s="193"/>
      <c r="CX30" s="193"/>
      <c r="CY30" s="193"/>
      <c r="CZ30" s="193"/>
      <c r="DA30" s="235"/>
      <c r="DB30" s="236"/>
      <c r="DC30" s="193"/>
      <c r="DD30" s="193"/>
      <c r="DE30" s="193"/>
      <c r="DF30" s="193"/>
      <c r="DG30" s="193"/>
      <c r="DH30" s="193"/>
      <c r="DI30" s="193"/>
      <c r="DJ30" s="193"/>
      <c r="DK30" s="193"/>
      <c r="DL30" s="193"/>
      <c r="DM30" s="235"/>
      <c r="DN30" s="362"/>
      <c r="DO30" s="363"/>
      <c r="DP30" s="363"/>
      <c r="DQ30" s="363"/>
      <c r="DR30" s="363"/>
      <c r="DS30" s="363"/>
      <c r="DT30" s="363"/>
      <c r="DU30" s="363"/>
      <c r="DV30" s="363"/>
      <c r="DW30" s="363"/>
      <c r="DX30" s="363"/>
      <c r="DY30" s="364"/>
      <c r="DZ30" s="362"/>
      <c r="EA30" s="363"/>
      <c r="EB30" s="363"/>
      <c r="EC30" s="363"/>
      <c r="ED30" s="363"/>
      <c r="EE30" s="363"/>
      <c r="EF30" s="363"/>
      <c r="EG30" s="363"/>
      <c r="EH30" s="363"/>
      <c r="EI30" s="363"/>
      <c r="EJ30" s="363"/>
      <c r="EK30" s="364"/>
      <c r="EL30" s="362"/>
      <c r="EM30" s="363"/>
      <c r="EN30" s="363"/>
      <c r="EO30" s="363"/>
      <c r="EP30" s="363"/>
      <c r="EQ30" s="363"/>
      <c r="ER30" s="363"/>
      <c r="ES30" s="363"/>
      <c r="ET30" s="363"/>
      <c r="EU30" s="363"/>
      <c r="EV30" s="363"/>
      <c r="EW30" s="364"/>
      <c r="EX30" s="362"/>
      <c r="EY30" s="363"/>
      <c r="EZ30" s="363"/>
      <c r="FA30" s="363"/>
      <c r="FB30" s="363"/>
      <c r="FC30" s="363"/>
      <c r="FD30" s="363"/>
      <c r="FE30" s="363"/>
      <c r="FF30" s="363"/>
      <c r="FG30" s="363"/>
      <c r="FH30" s="363"/>
      <c r="FI30" s="424"/>
    </row>
    <row r="31" spans="1:165" ht="24" customHeight="1">
      <c r="A31" s="193" t="s">
        <v>12</v>
      </c>
      <c r="B31" s="193"/>
      <c r="C31" s="193"/>
      <c r="D31" s="193"/>
      <c r="E31" s="193"/>
      <c r="F31" s="193"/>
      <c r="G31" s="235"/>
      <c r="H31" s="436" t="s">
        <v>239</v>
      </c>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437"/>
      <c r="CL31" s="193" t="s">
        <v>240</v>
      </c>
      <c r="CM31" s="193"/>
      <c r="CN31" s="193"/>
      <c r="CO31" s="193"/>
      <c r="CP31" s="193"/>
      <c r="CQ31" s="193"/>
      <c r="CR31" s="193"/>
      <c r="CS31" s="235"/>
      <c r="CT31" s="236" t="s">
        <v>46</v>
      </c>
      <c r="CU31" s="193"/>
      <c r="CV31" s="193"/>
      <c r="CW31" s="193"/>
      <c r="CX31" s="193"/>
      <c r="CY31" s="193"/>
      <c r="CZ31" s="193"/>
      <c r="DA31" s="235"/>
      <c r="DB31" s="236"/>
      <c r="DC31" s="193"/>
      <c r="DD31" s="193"/>
      <c r="DE31" s="193"/>
      <c r="DF31" s="193"/>
      <c r="DG31" s="193"/>
      <c r="DH31" s="193"/>
      <c r="DI31" s="193"/>
      <c r="DJ31" s="193"/>
      <c r="DK31" s="193"/>
      <c r="DL31" s="193"/>
      <c r="DM31" s="235"/>
      <c r="DN31" s="429">
        <f>DN32+DN34+DN35</f>
        <v>7519452.58</v>
      </c>
      <c r="DO31" s="430"/>
      <c r="DP31" s="430"/>
      <c r="DQ31" s="430"/>
      <c r="DR31" s="430"/>
      <c r="DS31" s="430"/>
      <c r="DT31" s="430"/>
      <c r="DU31" s="430"/>
      <c r="DV31" s="430"/>
      <c r="DW31" s="430"/>
      <c r="DX31" s="430"/>
      <c r="DY31" s="431"/>
      <c r="DZ31" s="429">
        <f>DZ32+DZ34+DZ35</f>
        <v>6251337</v>
      </c>
      <c r="EA31" s="430"/>
      <c r="EB31" s="430"/>
      <c r="EC31" s="430"/>
      <c r="ED31" s="430"/>
      <c r="EE31" s="430"/>
      <c r="EF31" s="430"/>
      <c r="EG31" s="430"/>
      <c r="EH31" s="430"/>
      <c r="EI31" s="430"/>
      <c r="EJ31" s="430"/>
      <c r="EK31" s="431"/>
      <c r="EL31" s="429">
        <f>EL32+EL34+EL35</f>
        <v>6127433</v>
      </c>
      <c r="EM31" s="430"/>
      <c r="EN31" s="430"/>
      <c r="EO31" s="430"/>
      <c r="EP31" s="430"/>
      <c r="EQ31" s="430"/>
      <c r="ER31" s="430"/>
      <c r="ES31" s="430"/>
      <c r="ET31" s="430"/>
      <c r="EU31" s="430"/>
      <c r="EV31" s="430"/>
      <c r="EW31" s="431"/>
      <c r="EX31" s="362"/>
      <c r="EY31" s="363"/>
      <c r="EZ31" s="363"/>
      <c r="FA31" s="363"/>
      <c r="FB31" s="363"/>
      <c r="FC31" s="363"/>
      <c r="FD31" s="363"/>
      <c r="FE31" s="363"/>
      <c r="FF31" s="363"/>
      <c r="FG31" s="363"/>
      <c r="FH31" s="363"/>
      <c r="FI31" s="424"/>
    </row>
    <row r="32" spans="1:165" ht="11.25" customHeight="1">
      <c r="A32" s="286"/>
      <c r="B32" s="286"/>
      <c r="C32" s="286"/>
      <c r="D32" s="286"/>
      <c r="E32" s="286"/>
      <c r="F32" s="286"/>
      <c r="G32" s="287"/>
      <c r="H32" s="440" t="s">
        <v>241</v>
      </c>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2"/>
      <c r="CL32" s="235" t="s">
        <v>242</v>
      </c>
      <c r="CM32" s="443"/>
      <c r="CN32" s="443"/>
      <c r="CO32" s="443"/>
      <c r="CP32" s="443"/>
      <c r="CQ32" s="443"/>
      <c r="CR32" s="443"/>
      <c r="CS32" s="443"/>
      <c r="CT32" s="443"/>
      <c r="CU32" s="443"/>
      <c r="CV32" s="443"/>
      <c r="CW32" s="443"/>
      <c r="CX32" s="443"/>
      <c r="CY32" s="443"/>
      <c r="CZ32" s="443"/>
      <c r="DA32" s="443"/>
      <c r="DB32" s="288"/>
      <c r="DC32" s="286"/>
      <c r="DD32" s="286"/>
      <c r="DE32" s="286"/>
      <c r="DF32" s="286"/>
      <c r="DG32" s="286"/>
      <c r="DH32" s="286"/>
      <c r="DI32" s="286"/>
      <c r="DJ32" s="286"/>
      <c r="DK32" s="286"/>
      <c r="DL32" s="286"/>
      <c r="DM32" s="287"/>
      <c r="DN32" s="295">
        <f>DN7</f>
        <v>7519452.58</v>
      </c>
      <c r="DO32" s="296"/>
      <c r="DP32" s="296"/>
      <c r="DQ32" s="296"/>
      <c r="DR32" s="296"/>
      <c r="DS32" s="296"/>
      <c r="DT32" s="296"/>
      <c r="DU32" s="296"/>
      <c r="DV32" s="296"/>
      <c r="DW32" s="296"/>
      <c r="DX32" s="296"/>
      <c r="DY32" s="297"/>
      <c r="DZ32" s="295"/>
      <c r="EA32" s="296"/>
      <c r="EB32" s="296"/>
      <c r="EC32" s="296"/>
      <c r="ED32" s="296"/>
      <c r="EE32" s="296"/>
      <c r="EF32" s="296"/>
      <c r="EG32" s="296"/>
      <c r="EH32" s="296"/>
      <c r="EI32" s="296"/>
      <c r="EJ32" s="296"/>
      <c r="EK32" s="297"/>
      <c r="EL32" s="295"/>
      <c r="EM32" s="296"/>
      <c r="EN32" s="296"/>
      <c r="EO32" s="296"/>
      <c r="EP32" s="296"/>
      <c r="EQ32" s="296"/>
      <c r="ER32" s="296"/>
      <c r="ES32" s="296"/>
      <c r="ET32" s="296"/>
      <c r="EU32" s="296"/>
      <c r="EV32" s="296"/>
      <c r="EW32" s="297"/>
      <c r="EX32" s="444"/>
      <c r="EY32" s="445"/>
      <c r="EZ32" s="445"/>
      <c r="FA32" s="445"/>
      <c r="FB32" s="445"/>
      <c r="FC32" s="445"/>
      <c r="FD32" s="445"/>
      <c r="FE32" s="445"/>
      <c r="FF32" s="445"/>
      <c r="FG32" s="445"/>
      <c r="FH32" s="445"/>
      <c r="FI32" s="446"/>
    </row>
    <row r="33" spans="1:165" ht="11.25">
      <c r="A33" s="438"/>
      <c r="B33" s="438"/>
      <c r="C33" s="438"/>
      <c r="D33" s="438"/>
      <c r="E33" s="438"/>
      <c r="F33" s="438"/>
      <c r="G33" s="439"/>
      <c r="H33" s="448">
        <v>2022</v>
      </c>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50"/>
      <c r="CL33" s="235"/>
      <c r="CM33" s="443"/>
      <c r="CN33" s="443"/>
      <c r="CO33" s="443"/>
      <c r="CP33" s="443"/>
      <c r="CQ33" s="443"/>
      <c r="CR33" s="443"/>
      <c r="CS33" s="443"/>
      <c r="CT33" s="443"/>
      <c r="CU33" s="443"/>
      <c r="CV33" s="443"/>
      <c r="CW33" s="443"/>
      <c r="CX33" s="443"/>
      <c r="CY33" s="443"/>
      <c r="CZ33" s="443"/>
      <c r="DA33" s="443"/>
      <c r="DB33" s="278"/>
      <c r="DC33" s="182"/>
      <c r="DD33" s="182"/>
      <c r="DE33" s="182"/>
      <c r="DF33" s="182"/>
      <c r="DG33" s="182"/>
      <c r="DH33" s="182"/>
      <c r="DI33" s="182"/>
      <c r="DJ33" s="182"/>
      <c r="DK33" s="182"/>
      <c r="DL33" s="182"/>
      <c r="DM33" s="277"/>
      <c r="DN33" s="279"/>
      <c r="DO33" s="280"/>
      <c r="DP33" s="280"/>
      <c r="DQ33" s="280"/>
      <c r="DR33" s="280"/>
      <c r="DS33" s="280"/>
      <c r="DT33" s="280"/>
      <c r="DU33" s="280"/>
      <c r="DV33" s="280"/>
      <c r="DW33" s="280"/>
      <c r="DX33" s="280"/>
      <c r="DY33" s="281"/>
      <c r="DZ33" s="279"/>
      <c r="EA33" s="280"/>
      <c r="EB33" s="280"/>
      <c r="EC33" s="280"/>
      <c r="ED33" s="280"/>
      <c r="EE33" s="280"/>
      <c r="EF33" s="280"/>
      <c r="EG33" s="280"/>
      <c r="EH33" s="280"/>
      <c r="EI33" s="280"/>
      <c r="EJ33" s="280"/>
      <c r="EK33" s="281"/>
      <c r="EL33" s="279"/>
      <c r="EM33" s="280"/>
      <c r="EN33" s="280"/>
      <c r="EO33" s="280"/>
      <c r="EP33" s="280"/>
      <c r="EQ33" s="280"/>
      <c r="ER33" s="280"/>
      <c r="ES33" s="280"/>
      <c r="ET33" s="280"/>
      <c r="EU33" s="280"/>
      <c r="EV33" s="280"/>
      <c r="EW33" s="281"/>
      <c r="EX33" s="356"/>
      <c r="EY33" s="357"/>
      <c r="EZ33" s="357"/>
      <c r="FA33" s="357"/>
      <c r="FB33" s="357"/>
      <c r="FC33" s="357"/>
      <c r="FD33" s="357"/>
      <c r="FE33" s="357"/>
      <c r="FF33" s="357"/>
      <c r="FG33" s="357"/>
      <c r="FH33" s="357"/>
      <c r="FI33" s="447"/>
    </row>
    <row r="34" spans="1:165" ht="11.25">
      <c r="A34" s="438"/>
      <c r="B34" s="438"/>
      <c r="C34" s="438"/>
      <c r="D34" s="438"/>
      <c r="E34" s="438"/>
      <c r="F34" s="438"/>
      <c r="G34" s="439"/>
      <c r="H34" s="451">
        <v>2023</v>
      </c>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3"/>
      <c r="CL34" s="235"/>
      <c r="CM34" s="443"/>
      <c r="CN34" s="443"/>
      <c r="CO34" s="443"/>
      <c r="CP34" s="443"/>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279"/>
      <c r="DO34" s="280"/>
      <c r="DP34" s="280"/>
      <c r="DQ34" s="280"/>
      <c r="DR34" s="280"/>
      <c r="DS34" s="280"/>
      <c r="DT34" s="280"/>
      <c r="DU34" s="280"/>
      <c r="DV34" s="280"/>
      <c r="DW34" s="280"/>
      <c r="DX34" s="280"/>
      <c r="DY34" s="281"/>
      <c r="DZ34" s="279">
        <f>DZ7</f>
        <v>6251337</v>
      </c>
      <c r="EA34" s="280"/>
      <c r="EB34" s="280"/>
      <c r="EC34" s="280"/>
      <c r="ED34" s="280"/>
      <c r="EE34" s="280"/>
      <c r="EF34" s="280"/>
      <c r="EG34" s="280"/>
      <c r="EH34" s="280"/>
      <c r="EI34" s="280"/>
      <c r="EJ34" s="280"/>
      <c r="EK34" s="281"/>
      <c r="EL34" s="279"/>
      <c r="EM34" s="280"/>
      <c r="EN34" s="280"/>
      <c r="EO34" s="280"/>
      <c r="EP34" s="280"/>
      <c r="EQ34" s="280"/>
      <c r="ER34" s="280"/>
      <c r="ES34" s="280"/>
      <c r="ET34" s="280"/>
      <c r="EU34" s="280"/>
      <c r="EV34" s="280"/>
      <c r="EW34" s="281"/>
      <c r="EX34" s="362"/>
      <c r="EY34" s="363"/>
      <c r="EZ34" s="363"/>
      <c r="FA34" s="363"/>
      <c r="FB34" s="363"/>
      <c r="FC34" s="363"/>
      <c r="FD34" s="363"/>
      <c r="FE34" s="363"/>
      <c r="FF34" s="363"/>
      <c r="FG34" s="363"/>
      <c r="FH34" s="363"/>
      <c r="FI34" s="424"/>
    </row>
    <row r="35" spans="1:165" ht="11.25">
      <c r="A35" s="182"/>
      <c r="B35" s="182"/>
      <c r="C35" s="182"/>
      <c r="D35" s="182"/>
      <c r="E35" s="182"/>
      <c r="F35" s="182"/>
      <c r="G35" s="277"/>
      <c r="H35" s="451">
        <v>2024</v>
      </c>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3"/>
      <c r="CL35" s="235"/>
      <c r="CM35" s="443"/>
      <c r="CN35" s="443"/>
      <c r="CO35" s="443"/>
      <c r="CP35" s="443"/>
      <c r="CQ35" s="443"/>
      <c r="CR35" s="443"/>
      <c r="CS35" s="443"/>
      <c r="CT35" s="443"/>
      <c r="CU35" s="443"/>
      <c r="CV35" s="443"/>
      <c r="CW35" s="443"/>
      <c r="CX35" s="443"/>
      <c r="CY35" s="443"/>
      <c r="CZ35" s="443"/>
      <c r="DA35" s="443"/>
      <c r="DB35" s="443"/>
      <c r="DC35" s="443"/>
      <c r="DD35" s="443"/>
      <c r="DE35" s="443"/>
      <c r="DF35" s="443"/>
      <c r="DG35" s="443"/>
      <c r="DH35" s="443"/>
      <c r="DI35" s="443"/>
      <c r="DJ35" s="443"/>
      <c r="DK35" s="443"/>
      <c r="DL35" s="443"/>
      <c r="DM35" s="443"/>
      <c r="DN35" s="279"/>
      <c r="DO35" s="280"/>
      <c r="DP35" s="280"/>
      <c r="DQ35" s="280"/>
      <c r="DR35" s="280"/>
      <c r="DS35" s="280"/>
      <c r="DT35" s="280"/>
      <c r="DU35" s="280"/>
      <c r="DV35" s="280"/>
      <c r="DW35" s="280"/>
      <c r="DX35" s="280"/>
      <c r="DY35" s="281"/>
      <c r="DZ35" s="279"/>
      <c r="EA35" s="280"/>
      <c r="EB35" s="280"/>
      <c r="EC35" s="280"/>
      <c r="ED35" s="280"/>
      <c r="EE35" s="280"/>
      <c r="EF35" s="280"/>
      <c r="EG35" s="280"/>
      <c r="EH35" s="280"/>
      <c r="EI35" s="280"/>
      <c r="EJ35" s="280"/>
      <c r="EK35" s="281"/>
      <c r="EL35" s="279">
        <f>EL7</f>
        <v>6127433</v>
      </c>
      <c r="EM35" s="280"/>
      <c r="EN35" s="280"/>
      <c r="EO35" s="280"/>
      <c r="EP35" s="280"/>
      <c r="EQ35" s="280"/>
      <c r="ER35" s="280"/>
      <c r="ES35" s="280"/>
      <c r="ET35" s="280"/>
      <c r="EU35" s="280"/>
      <c r="EV35" s="280"/>
      <c r="EW35" s="281"/>
      <c r="EX35" s="362"/>
      <c r="EY35" s="363"/>
      <c r="EZ35" s="363"/>
      <c r="FA35" s="363"/>
      <c r="FB35" s="363"/>
      <c r="FC35" s="363"/>
      <c r="FD35" s="363"/>
      <c r="FE35" s="363"/>
      <c r="FF35" s="363"/>
      <c r="FG35" s="363"/>
      <c r="FH35" s="363"/>
      <c r="FI35" s="424"/>
    </row>
    <row r="36" spans="1:165" ht="24" customHeight="1">
      <c r="A36" s="193" t="s">
        <v>13</v>
      </c>
      <c r="B36" s="193"/>
      <c r="C36" s="193"/>
      <c r="D36" s="193"/>
      <c r="E36" s="193"/>
      <c r="F36" s="193"/>
      <c r="G36" s="235"/>
      <c r="H36" s="436" t="s">
        <v>243</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437"/>
      <c r="CL36" s="235" t="s">
        <v>244</v>
      </c>
      <c r="CM36" s="443"/>
      <c r="CN36" s="443"/>
      <c r="CO36" s="443"/>
      <c r="CP36" s="443"/>
      <c r="CQ36" s="443"/>
      <c r="CR36" s="443"/>
      <c r="CS36" s="443"/>
      <c r="CT36" s="443" t="s">
        <v>46</v>
      </c>
      <c r="CU36" s="443"/>
      <c r="CV36" s="443"/>
      <c r="CW36" s="443"/>
      <c r="CX36" s="443"/>
      <c r="CY36" s="443"/>
      <c r="CZ36" s="443"/>
      <c r="DA36" s="443"/>
      <c r="DB36" s="443"/>
      <c r="DC36" s="443"/>
      <c r="DD36" s="443"/>
      <c r="DE36" s="443"/>
      <c r="DF36" s="443"/>
      <c r="DG36" s="443"/>
      <c r="DH36" s="443"/>
      <c r="DI36" s="443"/>
      <c r="DJ36" s="443"/>
      <c r="DK36" s="443"/>
      <c r="DL36" s="443"/>
      <c r="DM36" s="443"/>
      <c r="DN36" s="282"/>
      <c r="DO36" s="283"/>
      <c r="DP36" s="283"/>
      <c r="DQ36" s="283"/>
      <c r="DR36" s="283"/>
      <c r="DS36" s="283"/>
      <c r="DT36" s="283"/>
      <c r="DU36" s="283"/>
      <c r="DV36" s="283"/>
      <c r="DW36" s="283"/>
      <c r="DX36" s="283"/>
      <c r="DY36" s="292"/>
      <c r="DZ36" s="282"/>
      <c r="EA36" s="283"/>
      <c r="EB36" s="283"/>
      <c r="EC36" s="283"/>
      <c r="ED36" s="283"/>
      <c r="EE36" s="283"/>
      <c r="EF36" s="283"/>
      <c r="EG36" s="283"/>
      <c r="EH36" s="283"/>
      <c r="EI36" s="283"/>
      <c r="EJ36" s="283"/>
      <c r="EK36" s="292"/>
      <c r="EL36" s="282"/>
      <c r="EM36" s="283"/>
      <c r="EN36" s="283"/>
      <c r="EO36" s="283"/>
      <c r="EP36" s="283"/>
      <c r="EQ36" s="283"/>
      <c r="ER36" s="283"/>
      <c r="ES36" s="283"/>
      <c r="ET36" s="283"/>
      <c r="EU36" s="283"/>
      <c r="EV36" s="283"/>
      <c r="EW36" s="292"/>
      <c r="EX36" s="454"/>
      <c r="EY36" s="454"/>
      <c r="EZ36" s="454"/>
      <c r="FA36" s="454"/>
      <c r="FB36" s="454"/>
      <c r="FC36" s="454"/>
      <c r="FD36" s="454"/>
      <c r="FE36" s="454"/>
      <c r="FF36" s="454"/>
      <c r="FG36" s="454"/>
      <c r="FH36" s="454"/>
      <c r="FI36" s="455"/>
    </row>
    <row r="37" spans="1:165" ht="11.25" customHeight="1">
      <c r="A37" s="286"/>
      <c r="B37" s="286"/>
      <c r="C37" s="286"/>
      <c r="D37" s="286"/>
      <c r="E37" s="286"/>
      <c r="F37" s="286"/>
      <c r="G37" s="287"/>
      <c r="H37" s="440" t="s">
        <v>241</v>
      </c>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2"/>
      <c r="CL37" s="235" t="s">
        <v>245</v>
      </c>
      <c r="CM37" s="443"/>
      <c r="CN37" s="443"/>
      <c r="CO37" s="443"/>
      <c r="CP37" s="443"/>
      <c r="CQ37" s="443"/>
      <c r="CR37" s="443"/>
      <c r="CS37" s="443"/>
      <c r="CT37" s="443"/>
      <c r="CU37" s="443"/>
      <c r="CV37" s="443"/>
      <c r="CW37" s="443"/>
      <c r="CX37" s="443"/>
      <c r="CY37" s="443"/>
      <c r="CZ37" s="443"/>
      <c r="DA37" s="443"/>
      <c r="DB37" s="288"/>
      <c r="DC37" s="286"/>
      <c r="DD37" s="286"/>
      <c r="DE37" s="286"/>
      <c r="DF37" s="286"/>
      <c r="DG37" s="286"/>
      <c r="DH37" s="286"/>
      <c r="DI37" s="286"/>
      <c r="DJ37" s="286"/>
      <c r="DK37" s="286"/>
      <c r="DL37" s="286"/>
      <c r="DM37" s="287"/>
      <c r="DN37" s="289"/>
      <c r="DO37" s="290"/>
      <c r="DP37" s="290"/>
      <c r="DQ37" s="290"/>
      <c r="DR37" s="290"/>
      <c r="DS37" s="290"/>
      <c r="DT37" s="290"/>
      <c r="DU37" s="290"/>
      <c r="DV37" s="290"/>
      <c r="DW37" s="290"/>
      <c r="DX37" s="290"/>
      <c r="DY37" s="291"/>
      <c r="DZ37" s="289"/>
      <c r="EA37" s="290"/>
      <c r="EB37" s="290"/>
      <c r="EC37" s="290"/>
      <c r="ED37" s="290"/>
      <c r="EE37" s="290"/>
      <c r="EF37" s="290"/>
      <c r="EG37" s="290"/>
      <c r="EH37" s="290"/>
      <c r="EI37" s="290"/>
      <c r="EJ37" s="290"/>
      <c r="EK37" s="291"/>
      <c r="EL37" s="289"/>
      <c r="EM37" s="290"/>
      <c r="EN37" s="290"/>
      <c r="EO37" s="290"/>
      <c r="EP37" s="290"/>
      <c r="EQ37" s="290"/>
      <c r="ER37" s="290"/>
      <c r="ES37" s="290"/>
      <c r="ET37" s="290"/>
      <c r="EU37" s="290"/>
      <c r="EV37" s="290"/>
      <c r="EW37" s="291"/>
      <c r="EX37" s="457"/>
      <c r="EY37" s="458"/>
      <c r="EZ37" s="458"/>
      <c r="FA37" s="458"/>
      <c r="FB37" s="458"/>
      <c r="FC37" s="458"/>
      <c r="FD37" s="458"/>
      <c r="FE37" s="458"/>
      <c r="FF37" s="458"/>
      <c r="FG37" s="458"/>
      <c r="FH37" s="458"/>
      <c r="FI37" s="459"/>
    </row>
    <row r="38" spans="1:165" ht="11.25">
      <c r="A38" s="438"/>
      <c r="B38" s="438"/>
      <c r="C38" s="438"/>
      <c r="D38" s="438"/>
      <c r="E38" s="438"/>
      <c r="F38" s="438"/>
      <c r="G38" s="439"/>
      <c r="H38" s="448">
        <v>2022</v>
      </c>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c r="BI38" s="449"/>
      <c r="BJ38" s="449"/>
      <c r="BK38" s="449"/>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49"/>
      <c r="CK38" s="450"/>
      <c r="CL38" s="235"/>
      <c r="CM38" s="443"/>
      <c r="CN38" s="443"/>
      <c r="CO38" s="443"/>
      <c r="CP38" s="443"/>
      <c r="CQ38" s="443"/>
      <c r="CR38" s="443"/>
      <c r="CS38" s="443"/>
      <c r="CT38" s="443"/>
      <c r="CU38" s="443"/>
      <c r="CV38" s="443"/>
      <c r="CW38" s="443"/>
      <c r="CX38" s="443"/>
      <c r="CY38" s="443"/>
      <c r="CZ38" s="443"/>
      <c r="DA38" s="443"/>
      <c r="DB38" s="278"/>
      <c r="DC38" s="182"/>
      <c r="DD38" s="182"/>
      <c r="DE38" s="182"/>
      <c r="DF38" s="182"/>
      <c r="DG38" s="182"/>
      <c r="DH38" s="182"/>
      <c r="DI38" s="182"/>
      <c r="DJ38" s="182"/>
      <c r="DK38" s="182"/>
      <c r="DL38" s="182"/>
      <c r="DM38" s="277"/>
      <c r="DN38" s="282"/>
      <c r="DO38" s="283"/>
      <c r="DP38" s="283"/>
      <c r="DQ38" s="283"/>
      <c r="DR38" s="283"/>
      <c r="DS38" s="283"/>
      <c r="DT38" s="283"/>
      <c r="DU38" s="283"/>
      <c r="DV38" s="283"/>
      <c r="DW38" s="283"/>
      <c r="DX38" s="283"/>
      <c r="DY38" s="292"/>
      <c r="DZ38" s="282"/>
      <c r="EA38" s="283"/>
      <c r="EB38" s="283"/>
      <c r="EC38" s="283"/>
      <c r="ED38" s="283"/>
      <c r="EE38" s="283"/>
      <c r="EF38" s="283"/>
      <c r="EG38" s="283"/>
      <c r="EH38" s="283"/>
      <c r="EI38" s="283"/>
      <c r="EJ38" s="283"/>
      <c r="EK38" s="292"/>
      <c r="EL38" s="282"/>
      <c r="EM38" s="283"/>
      <c r="EN38" s="283"/>
      <c r="EO38" s="283"/>
      <c r="EP38" s="283"/>
      <c r="EQ38" s="283"/>
      <c r="ER38" s="283"/>
      <c r="ES38" s="283"/>
      <c r="ET38" s="283"/>
      <c r="EU38" s="283"/>
      <c r="EV38" s="283"/>
      <c r="EW38" s="292"/>
      <c r="EX38" s="359"/>
      <c r="EY38" s="360"/>
      <c r="EZ38" s="360"/>
      <c r="FA38" s="360"/>
      <c r="FB38" s="360"/>
      <c r="FC38" s="360"/>
      <c r="FD38" s="360"/>
      <c r="FE38" s="360"/>
      <c r="FF38" s="360"/>
      <c r="FG38" s="360"/>
      <c r="FH38" s="360"/>
      <c r="FI38" s="361"/>
    </row>
    <row r="39" spans="1:165" ht="11.25">
      <c r="A39" s="438"/>
      <c r="B39" s="438"/>
      <c r="C39" s="438"/>
      <c r="D39" s="438"/>
      <c r="E39" s="438"/>
      <c r="F39" s="438"/>
      <c r="G39" s="439"/>
      <c r="H39" s="451">
        <v>2023</v>
      </c>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3"/>
      <c r="CL39" s="235"/>
      <c r="CM39" s="443"/>
      <c r="CN39" s="443"/>
      <c r="CO39" s="443"/>
      <c r="CP39" s="443"/>
      <c r="CQ39" s="443"/>
      <c r="CR39" s="443"/>
      <c r="CS39" s="443"/>
      <c r="CT39" s="443"/>
      <c r="CU39" s="443"/>
      <c r="CV39" s="443"/>
      <c r="CW39" s="443"/>
      <c r="CX39" s="443"/>
      <c r="CY39" s="443"/>
      <c r="CZ39" s="443"/>
      <c r="DA39" s="443"/>
      <c r="DB39" s="236"/>
      <c r="DC39" s="193"/>
      <c r="DD39" s="193"/>
      <c r="DE39" s="193"/>
      <c r="DF39" s="193"/>
      <c r="DG39" s="193"/>
      <c r="DH39" s="193"/>
      <c r="DI39" s="193"/>
      <c r="DJ39" s="193"/>
      <c r="DK39" s="193"/>
      <c r="DL39" s="193"/>
      <c r="DM39" s="235"/>
      <c r="DN39" s="282"/>
      <c r="DO39" s="283"/>
      <c r="DP39" s="283"/>
      <c r="DQ39" s="283"/>
      <c r="DR39" s="283"/>
      <c r="DS39" s="283"/>
      <c r="DT39" s="283"/>
      <c r="DU39" s="283"/>
      <c r="DV39" s="283"/>
      <c r="DW39" s="283"/>
      <c r="DX39" s="283"/>
      <c r="DY39" s="292"/>
      <c r="DZ39" s="282"/>
      <c r="EA39" s="283"/>
      <c r="EB39" s="283"/>
      <c r="EC39" s="283"/>
      <c r="ED39" s="283"/>
      <c r="EE39" s="283"/>
      <c r="EF39" s="283"/>
      <c r="EG39" s="283"/>
      <c r="EH39" s="283"/>
      <c r="EI39" s="283"/>
      <c r="EJ39" s="283"/>
      <c r="EK39" s="292"/>
      <c r="EL39" s="282"/>
      <c r="EM39" s="283"/>
      <c r="EN39" s="283"/>
      <c r="EO39" s="283"/>
      <c r="EP39" s="283"/>
      <c r="EQ39" s="283"/>
      <c r="ER39" s="283"/>
      <c r="ES39" s="283"/>
      <c r="ET39" s="283"/>
      <c r="EU39" s="283"/>
      <c r="EV39" s="283"/>
      <c r="EW39" s="292"/>
      <c r="EX39" s="308"/>
      <c r="EY39" s="309"/>
      <c r="EZ39" s="309"/>
      <c r="FA39" s="309"/>
      <c r="FB39" s="309"/>
      <c r="FC39" s="309"/>
      <c r="FD39" s="309"/>
      <c r="FE39" s="309"/>
      <c r="FF39" s="309"/>
      <c r="FG39" s="309"/>
      <c r="FH39" s="309"/>
      <c r="FI39" s="310"/>
    </row>
    <row r="40" spans="1:165" ht="12" thickBot="1">
      <c r="A40" s="182"/>
      <c r="B40" s="182"/>
      <c r="C40" s="182"/>
      <c r="D40" s="182"/>
      <c r="E40" s="182"/>
      <c r="F40" s="182"/>
      <c r="G40" s="277"/>
      <c r="H40" s="451">
        <v>2024</v>
      </c>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3"/>
      <c r="CL40" s="262"/>
      <c r="CM40" s="456"/>
      <c r="CN40" s="456"/>
      <c r="CO40" s="456"/>
      <c r="CP40" s="456"/>
      <c r="CQ40" s="456"/>
      <c r="CR40" s="456"/>
      <c r="CS40" s="456"/>
      <c r="CT40" s="456"/>
      <c r="CU40" s="456"/>
      <c r="CV40" s="456"/>
      <c r="CW40" s="456"/>
      <c r="CX40" s="456"/>
      <c r="CY40" s="456"/>
      <c r="CZ40" s="456"/>
      <c r="DA40" s="456"/>
      <c r="DB40" s="263"/>
      <c r="DC40" s="203"/>
      <c r="DD40" s="203"/>
      <c r="DE40" s="203"/>
      <c r="DF40" s="203"/>
      <c r="DG40" s="203"/>
      <c r="DH40" s="203"/>
      <c r="DI40" s="203"/>
      <c r="DJ40" s="203"/>
      <c r="DK40" s="203"/>
      <c r="DL40" s="203"/>
      <c r="DM40" s="262"/>
      <c r="DN40" s="460"/>
      <c r="DO40" s="461"/>
      <c r="DP40" s="461"/>
      <c r="DQ40" s="461"/>
      <c r="DR40" s="461"/>
      <c r="DS40" s="461"/>
      <c r="DT40" s="461"/>
      <c r="DU40" s="461"/>
      <c r="DV40" s="461"/>
      <c r="DW40" s="461"/>
      <c r="DX40" s="461"/>
      <c r="DY40" s="462"/>
      <c r="DZ40" s="460"/>
      <c r="EA40" s="461"/>
      <c r="EB40" s="461"/>
      <c r="EC40" s="461"/>
      <c r="ED40" s="461"/>
      <c r="EE40" s="461"/>
      <c r="EF40" s="461"/>
      <c r="EG40" s="461"/>
      <c r="EH40" s="461"/>
      <c r="EI40" s="461"/>
      <c r="EJ40" s="461"/>
      <c r="EK40" s="462"/>
      <c r="EL40" s="460"/>
      <c r="EM40" s="461"/>
      <c r="EN40" s="461"/>
      <c r="EO40" s="461"/>
      <c r="EP40" s="461"/>
      <c r="EQ40" s="461"/>
      <c r="ER40" s="461"/>
      <c r="ES40" s="461"/>
      <c r="ET40" s="461"/>
      <c r="EU40" s="461"/>
      <c r="EV40" s="461"/>
      <c r="EW40" s="462"/>
      <c r="EX40" s="375"/>
      <c r="EY40" s="376"/>
      <c r="EZ40" s="376"/>
      <c r="FA40" s="376"/>
      <c r="FB40" s="376"/>
      <c r="FC40" s="376"/>
      <c r="FD40" s="376"/>
      <c r="FE40" s="376"/>
      <c r="FF40" s="376"/>
      <c r="FG40" s="376"/>
      <c r="FH40" s="376"/>
      <c r="FI40" s="377"/>
    </row>
    <row r="41" ht="6" customHeight="1"/>
    <row r="42" spans="9:60" s="1" customFormat="1" ht="12.75" customHeight="1">
      <c r="I42" s="463" t="s">
        <v>503</v>
      </c>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Q42" s="464" t="s">
        <v>429</v>
      </c>
      <c r="AR42" s="464"/>
      <c r="AS42" s="464"/>
      <c r="AT42" s="464"/>
      <c r="AU42" s="464"/>
      <c r="AV42" s="464"/>
      <c r="AW42" s="464"/>
      <c r="AX42" s="464"/>
      <c r="AY42" s="464"/>
      <c r="AZ42" s="464"/>
      <c r="BA42" s="464"/>
      <c r="BB42" s="464"/>
      <c r="BC42" s="464"/>
      <c r="BD42" s="464"/>
      <c r="BE42" s="464"/>
      <c r="BF42" s="464"/>
      <c r="BG42" s="464"/>
      <c r="BH42" s="464"/>
    </row>
    <row r="43" spans="9:96" s="1" customFormat="1" ht="21.75" customHeight="1">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Q43" s="465"/>
      <c r="AR43" s="465"/>
      <c r="AS43" s="465"/>
      <c r="AT43" s="465"/>
      <c r="AU43" s="465"/>
      <c r="AV43" s="465"/>
      <c r="AW43" s="465"/>
      <c r="AX43" s="465"/>
      <c r="AY43" s="465"/>
      <c r="AZ43" s="465"/>
      <c r="BA43" s="465"/>
      <c r="BB43" s="465"/>
      <c r="BC43" s="465"/>
      <c r="BD43" s="465"/>
      <c r="BE43" s="465"/>
      <c r="BF43" s="465"/>
      <c r="BG43" s="465"/>
      <c r="BH43" s="465"/>
      <c r="BK43" s="404"/>
      <c r="BL43" s="404"/>
      <c r="BM43" s="404"/>
      <c r="BN43" s="404"/>
      <c r="BO43" s="404"/>
      <c r="BP43" s="404"/>
      <c r="BQ43" s="404"/>
      <c r="BR43" s="404"/>
      <c r="BS43" s="404"/>
      <c r="BT43" s="404"/>
      <c r="BU43" s="404"/>
      <c r="BV43" s="404"/>
      <c r="BY43" s="404" t="s">
        <v>428</v>
      </c>
      <c r="BZ43" s="404"/>
      <c r="CA43" s="404"/>
      <c r="CB43" s="404"/>
      <c r="CC43" s="404"/>
      <c r="CD43" s="404"/>
      <c r="CE43" s="404"/>
      <c r="CF43" s="404"/>
      <c r="CG43" s="404"/>
      <c r="CH43" s="404"/>
      <c r="CI43" s="404"/>
      <c r="CJ43" s="404"/>
      <c r="CK43" s="404"/>
      <c r="CL43" s="404"/>
      <c r="CM43" s="404"/>
      <c r="CN43" s="404"/>
      <c r="CO43" s="404"/>
      <c r="CP43" s="404"/>
      <c r="CQ43" s="404"/>
      <c r="CR43" s="404"/>
    </row>
    <row r="44" spans="43:96" s="2" customFormat="1" ht="8.25">
      <c r="AQ44" s="466" t="s">
        <v>246</v>
      </c>
      <c r="AR44" s="466"/>
      <c r="AS44" s="466"/>
      <c r="AT44" s="466"/>
      <c r="AU44" s="466"/>
      <c r="AV44" s="466"/>
      <c r="AW44" s="466"/>
      <c r="AX44" s="466"/>
      <c r="AY44" s="466"/>
      <c r="AZ44" s="466"/>
      <c r="BA44" s="466"/>
      <c r="BB44" s="466"/>
      <c r="BC44" s="466"/>
      <c r="BD44" s="466"/>
      <c r="BE44" s="466"/>
      <c r="BF44" s="466"/>
      <c r="BG44" s="466"/>
      <c r="BH44" s="466"/>
      <c r="BK44" s="466" t="s">
        <v>20</v>
      </c>
      <c r="BL44" s="466"/>
      <c r="BM44" s="466"/>
      <c r="BN44" s="466"/>
      <c r="BO44" s="466"/>
      <c r="BP44" s="466"/>
      <c r="BQ44" s="466"/>
      <c r="BR44" s="466"/>
      <c r="BS44" s="466"/>
      <c r="BT44" s="466"/>
      <c r="BU44" s="466"/>
      <c r="BV44" s="466"/>
      <c r="BY44" s="466" t="s">
        <v>21</v>
      </c>
      <c r="BZ44" s="466"/>
      <c r="CA44" s="466"/>
      <c r="CB44" s="466"/>
      <c r="CC44" s="466"/>
      <c r="CD44" s="466"/>
      <c r="CE44" s="466"/>
      <c r="CF44" s="466"/>
      <c r="CG44" s="466"/>
      <c r="CH44" s="466"/>
      <c r="CI44" s="466"/>
      <c r="CJ44" s="466"/>
      <c r="CK44" s="466"/>
      <c r="CL44" s="466"/>
      <c r="CM44" s="466"/>
      <c r="CN44" s="466"/>
      <c r="CO44" s="466"/>
      <c r="CP44" s="466"/>
      <c r="CQ44" s="466"/>
      <c r="CR44" s="466"/>
    </row>
    <row r="45" spans="43:96" s="2" customFormat="1" ht="3" customHeight="1">
      <c r="AQ45" s="3"/>
      <c r="AR45" s="3"/>
      <c r="AS45" s="3"/>
      <c r="AT45" s="3"/>
      <c r="AU45" s="3"/>
      <c r="AV45" s="3"/>
      <c r="AW45" s="3"/>
      <c r="AX45" s="3"/>
      <c r="AY45" s="3"/>
      <c r="AZ45" s="3"/>
      <c r="BA45" s="3"/>
      <c r="BB45" s="3"/>
      <c r="BC45" s="3"/>
      <c r="BD45" s="3"/>
      <c r="BE45" s="3"/>
      <c r="BF45" s="3"/>
      <c r="BG45" s="3"/>
      <c r="BH45" s="3"/>
      <c r="BK45" s="3"/>
      <c r="BL45" s="3"/>
      <c r="BM45" s="3"/>
      <c r="BN45" s="3"/>
      <c r="BO45" s="3"/>
      <c r="BP45" s="3"/>
      <c r="BQ45" s="3"/>
      <c r="BR45" s="3"/>
      <c r="BS45" s="3"/>
      <c r="BT45" s="3"/>
      <c r="BU45" s="3"/>
      <c r="BV45" s="3"/>
      <c r="BY45" s="3"/>
      <c r="BZ45" s="3"/>
      <c r="CA45" s="3"/>
      <c r="CB45" s="3"/>
      <c r="CC45" s="3"/>
      <c r="CD45" s="3"/>
      <c r="CE45" s="3"/>
      <c r="CF45" s="3"/>
      <c r="CG45" s="3"/>
      <c r="CH45" s="3"/>
      <c r="CI45" s="3"/>
      <c r="CJ45" s="3"/>
      <c r="CK45" s="3"/>
      <c r="CL45" s="3"/>
      <c r="CM45" s="3"/>
      <c r="CN45" s="3"/>
      <c r="CO45" s="3"/>
      <c r="CP45" s="3"/>
      <c r="CQ45" s="3"/>
      <c r="CR45" s="3"/>
    </row>
    <row r="46" spans="9:96" s="1" customFormat="1" ht="38.25" customHeight="1">
      <c r="I46" s="1" t="s">
        <v>247</v>
      </c>
      <c r="AM46" s="465" t="s">
        <v>421</v>
      </c>
      <c r="AN46" s="465"/>
      <c r="AO46" s="465"/>
      <c r="AP46" s="465"/>
      <c r="AQ46" s="465"/>
      <c r="AR46" s="465"/>
      <c r="AS46" s="465"/>
      <c r="AT46" s="465"/>
      <c r="AU46" s="465"/>
      <c r="AV46" s="465"/>
      <c r="AW46" s="465"/>
      <c r="AX46" s="465"/>
      <c r="AY46" s="465"/>
      <c r="AZ46" s="465"/>
      <c r="BA46" s="465"/>
      <c r="BB46" s="465"/>
      <c r="BC46" s="465"/>
      <c r="BD46" s="465"/>
      <c r="BG46" s="404" t="s">
        <v>422</v>
      </c>
      <c r="BH46" s="404"/>
      <c r="BI46" s="404"/>
      <c r="BJ46" s="404"/>
      <c r="BK46" s="404"/>
      <c r="BL46" s="404"/>
      <c r="BM46" s="404"/>
      <c r="BN46" s="404"/>
      <c r="BO46" s="404"/>
      <c r="BP46" s="404"/>
      <c r="BQ46" s="404"/>
      <c r="BR46" s="404"/>
      <c r="BS46" s="404"/>
      <c r="BT46" s="404"/>
      <c r="BU46" s="404"/>
      <c r="BV46" s="404"/>
      <c r="BW46" s="404"/>
      <c r="BX46" s="404"/>
      <c r="CA46" s="302" t="s">
        <v>423</v>
      </c>
      <c r="CB46" s="302"/>
      <c r="CC46" s="302"/>
      <c r="CD46" s="302"/>
      <c r="CE46" s="302"/>
      <c r="CF46" s="302"/>
      <c r="CG46" s="302"/>
      <c r="CH46" s="302"/>
      <c r="CI46" s="302"/>
      <c r="CJ46" s="302"/>
      <c r="CK46" s="302"/>
      <c r="CL46" s="302"/>
      <c r="CM46" s="302"/>
      <c r="CN46" s="302"/>
      <c r="CO46" s="302"/>
      <c r="CP46" s="302"/>
      <c r="CQ46" s="302"/>
      <c r="CR46" s="302"/>
    </row>
    <row r="47" spans="39:96" s="2" customFormat="1" ht="9" customHeight="1">
      <c r="AM47" s="466" t="s">
        <v>246</v>
      </c>
      <c r="AN47" s="466"/>
      <c r="AO47" s="466"/>
      <c r="AP47" s="466"/>
      <c r="AQ47" s="466"/>
      <c r="AR47" s="466"/>
      <c r="AS47" s="466"/>
      <c r="AT47" s="466"/>
      <c r="AU47" s="466"/>
      <c r="AV47" s="466"/>
      <c r="AW47" s="466"/>
      <c r="AX47" s="466"/>
      <c r="AY47" s="466"/>
      <c r="AZ47" s="466"/>
      <c r="BA47" s="466"/>
      <c r="BB47" s="466"/>
      <c r="BC47" s="466"/>
      <c r="BD47" s="466"/>
      <c r="BG47" s="466" t="s">
        <v>248</v>
      </c>
      <c r="BH47" s="466"/>
      <c r="BI47" s="466"/>
      <c r="BJ47" s="466"/>
      <c r="BK47" s="466"/>
      <c r="BL47" s="466"/>
      <c r="BM47" s="466"/>
      <c r="BN47" s="466"/>
      <c r="BO47" s="466"/>
      <c r="BP47" s="466"/>
      <c r="BQ47" s="466"/>
      <c r="BR47" s="466"/>
      <c r="BS47" s="466"/>
      <c r="BT47" s="466"/>
      <c r="BU47" s="466"/>
      <c r="BV47" s="466"/>
      <c r="BW47" s="466"/>
      <c r="BX47" s="466"/>
      <c r="CA47" s="466" t="s">
        <v>249</v>
      </c>
      <c r="CB47" s="466"/>
      <c r="CC47" s="466"/>
      <c r="CD47" s="466"/>
      <c r="CE47" s="466"/>
      <c r="CF47" s="466"/>
      <c r="CG47" s="466"/>
      <c r="CH47" s="466"/>
      <c r="CI47" s="466"/>
      <c r="CJ47" s="466"/>
      <c r="CK47" s="466"/>
      <c r="CL47" s="466"/>
      <c r="CM47" s="466"/>
      <c r="CN47" s="466"/>
      <c r="CO47" s="466"/>
      <c r="CP47" s="466"/>
      <c r="CQ47" s="466"/>
      <c r="CR47" s="466"/>
    </row>
    <row r="48" spans="39:96" s="2" customFormat="1" ht="9" customHeight="1">
      <c r="AM48" s="3"/>
      <c r="AN48" s="3"/>
      <c r="AO48" s="3"/>
      <c r="AP48" s="3"/>
      <c r="AQ48" s="3"/>
      <c r="AR48" s="3"/>
      <c r="AS48" s="3"/>
      <c r="AT48" s="3"/>
      <c r="AU48" s="3"/>
      <c r="AV48" s="3"/>
      <c r="AW48" s="3"/>
      <c r="AX48" s="3"/>
      <c r="AY48" s="3"/>
      <c r="AZ48" s="3"/>
      <c r="BA48" s="3"/>
      <c r="BB48" s="3"/>
      <c r="BC48" s="3"/>
      <c r="BD48" s="3"/>
      <c r="BG48" s="3"/>
      <c r="BH48" s="3"/>
      <c r="BI48" s="3"/>
      <c r="BJ48" s="3"/>
      <c r="BK48" s="3"/>
      <c r="BL48" s="3"/>
      <c r="BM48" s="3"/>
      <c r="BN48" s="3"/>
      <c r="BO48" s="3"/>
      <c r="BP48" s="3"/>
      <c r="BQ48" s="3"/>
      <c r="BR48" s="3"/>
      <c r="BS48" s="3"/>
      <c r="BT48" s="3"/>
      <c r="BU48" s="3"/>
      <c r="BV48" s="3"/>
      <c r="BW48" s="3"/>
      <c r="BX48" s="3"/>
      <c r="CA48" s="3"/>
      <c r="CB48" s="3"/>
      <c r="CC48" s="3"/>
      <c r="CD48" s="3"/>
      <c r="CE48" s="3"/>
      <c r="CF48" s="3"/>
      <c r="CG48" s="3"/>
      <c r="CH48" s="3"/>
      <c r="CI48" s="3"/>
      <c r="CJ48" s="3"/>
      <c r="CK48" s="3"/>
      <c r="CL48" s="3"/>
      <c r="CM48" s="3"/>
      <c r="CN48" s="3"/>
      <c r="CO48" s="3"/>
      <c r="CP48" s="3"/>
      <c r="CQ48" s="3"/>
      <c r="CR48" s="3"/>
    </row>
    <row r="49" spans="9:38" s="1" customFormat="1" ht="11.25">
      <c r="I49" s="467" t="s">
        <v>22</v>
      </c>
      <c r="J49" s="467"/>
      <c r="K49" s="302"/>
      <c r="L49" s="302"/>
      <c r="M49" s="302"/>
      <c r="N49" s="468" t="s">
        <v>22</v>
      </c>
      <c r="O49" s="468"/>
      <c r="Q49" s="302"/>
      <c r="R49" s="302"/>
      <c r="S49" s="302"/>
      <c r="T49" s="302"/>
      <c r="U49" s="302"/>
      <c r="V49" s="302"/>
      <c r="W49" s="302"/>
      <c r="X49" s="302"/>
      <c r="Y49" s="302"/>
      <c r="Z49" s="302"/>
      <c r="AA49" s="302"/>
      <c r="AB49" s="302"/>
      <c r="AC49" s="302"/>
      <c r="AD49" s="302"/>
      <c r="AE49" s="302"/>
      <c r="AF49" s="467">
        <v>20</v>
      </c>
      <c r="AG49" s="467"/>
      <c r="AH49" s="467"/>
      <c r="AI49" s="469"/>
      <c r="AJ49" s="469"/>
      <c r="AK49" s="469"/>
      <c r="AL49" s="1" t="s">
        <v>5</v>
      </c>
    </row>
    <row r="50" ht="12" hidden="1" thickBot="1"/>
    <row r="51" spans="1:91" ht="3" customHeight="1" hidden="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5"/>
    </row>
    <row r="52" spans="1:91" ht="12" customHeight="1" hidden="1">
      <c r="A52" s="146" t="s">
        <v>250</v>
      </c>
      <c r="CM52" s="147"/>
    </row>
    <row r="53" spans="1:91" ht="11.25" hidden="1">
      <c r="A53" s="470"/>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471"/>
    </row>
    <row r="54" spans="1:91" s="116" customFormat="1" ht="11.25" customHeight="1" hidden="1">
      <c r="A54" s="472" t="s">
        <v>269</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473"/>
    </row>
    <row r="55" spans="1:91" s="116" customFormat="1" ht="4.5" customHeight="1" hidden="1">
      <c r="A55" s="148"/>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50"/>
    </row>
    <row r="56" spans="1:91" ht="11.25" hidden="1">
      <c r="A56" s="47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471"/>
    </row>
    <row r="57" spans="1:91" s="116" customFormat="1" ht="10.5" customHeight="1" hidden="1">
      <c r="A57" s="472" t="s">
        <v>20</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AH57" s="165" t="s">
        <v>21</v>
      </c>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473"/>
    </row>
    <row r="58" spans="1:91" ht="5.25" customHeight="1" hidden="1">
      <c r="A58" s="146"/>
      <c r="CM58" s="147"/>
    </row>
    <row r="59" spans="1:91" ht="11.25" hidden="1">
      <c r="A59" s="477" t="s">
        <v>22</v>
      </c>
      <c r="B59" s="181"/>
      <c r="C59" s="182"/>
      <c r="D59" s="182"/>
      <c r="E59" s="182"/>
      <c r="F59" s="183" t="s">
        <v>22</v>
      </c>
      <c r="G59" s="183"/>
      <c r="I59" s="182"/>
      <c r="J59" s="182"/>
      <c r="K59" s="182"/>
      <c r="L59" s="182"/>
      <c r="M59" s="182"/>
      <c r="N59" s="182"/>
      <c r="O59" s="182"/>
      <c r="P59" s="182"/>
      <c r="Q59" s="182"/>
      <c r="R59" s="182"/>
      <c r="S59" s="182"/>
      <c r="T59" s="182"/>
      <c r="U59" s="182"/>
      <c r="V59" s="182"/>
      <c r="W59" s="182"/>
      <c r="X59" s="181">
        <v>20</v>
      </c>
      <c r="Y59" s="181"/>
      <c r="Z59" s="181"/>
      <c r="AA59" s="184"/>
      <c r="AB59" s="184"/>
      <c r="AC59" s="184"/>
      <c r="AD59" s="183" t="s">
        <v>5</v>
      </c>
      <c r="AE59" s="183"/>
      <c r="AF59" s="183"/>
      <c r="CM59" s="147"/>
    </row>
    <row r="60" spans="1:91" ht="3.75" customHeight="1" hidden="1" thickBo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3"/>
    </row>
    <row r="61" spans="1:25" ht="11.25" hidden="1">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115" customFormat="1" ht="13.5" customHeight="1" hidden="1">
      <c r="A62" s="143" t="s">
        <v>504</v>
      </c>
    </row>
    <row r="63" spans="1:165" s="115" customFormat="1" ht="52.5" customHeight="1" hidden="1">
      <c r="A63" s="411" t="s">
        <v>505</v>
      </c>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c r="CA63" s="474"/>
      <c r="CB63" s="474"/>
      <c r="CC63" s="474"/>
      <c r="CD63" s="474"/>
      <c r="CE63" s="474"/>
      <c r="CF63" s="474"/>
      <c r="CG63" s="474"/>
      <c r="CH63" s="474"/>
      <c r="CI63" s="474"/>
      <c r="CJ63" s="474"/>
      <c r="CK63" s="474"/>
      <c r="CL63" s="474"/>
      <c r="CM63" s="474"/>
      <c r="CN63" s="474"/>
      <c r="CO63" s="474"/>
      <c r="CP63" s="474"/>
      <c r="CQ63" s="474"/>
      <c r="CR63" s="474"/>
      <c r="CS63" s="474"/>
      <c r="CT63" s="474"/>
      <c r="CU63" s="474"/>
      <c r="CV63" s="474"/>
      <c r="CW63" s="474"/>
      <c r="CX63" s="474"/>
      <c r="CY63" s="474"/>
      <c r="CZ63" s="474"/>
      <c r="DA63" s="474"/>
      <c r="DB63" s="474"/>
      <c r="DC63" s="474"/>
      <c r="DD63" s="474"/>
      <c r="DE63" s="474"/>
      <c r="DF63" s="474"/>
      <c r="DG63" s="474"/>
      <c r="DH63" s="474"/>
      <c r="DI63" s="474"/>
      <c r="DJ63" s="474"/>
      <c r="DK63" s="474"/>
      <c r="DL63" s="474"/>
      <c r="DM63" s="474"/>
      <c r="DN63" s="474"/>
      <c r="DO63" s="474"/>
      <c r="DP63" s="474"/>
      <c r="DQ63" s="474"/>
      <c r="DR63" s="474"/>
      <c r="DS63" s="474"/>
      <c r="DT63" s="474"/>
      <c r="DU63" s="474"/>
      <c r="DV63" s="474"/>
      <c r="DW63" s="474"/>
      <c r="DX63" s="474"/>
      <c r="DY63" s="474"/>
      <c r="DZ63" s="474"/>
      <c r="EA63" s="474"/>
      <c r="EB63" s="474"/>
      <c r="EC63" s="474"/>
      <c r="ED63" s="474"/>
      <c r="EE63" s="474"/>
      <c r="EF63" s="474"/>
      <c r="EG63" s="474"/>
      <c r="EH63" s="474"/>
      <c r="EI63" s="474"/>
      <c r="EJ63" s="474"/>
      <c r="EK63" s="474"/>
      <c r="EL63" s="474"/>
      <c r="EM63" s="474"/>
      <c r="EN63" s="474"/>
      <c r="EO63" s="474"/>
      <c r="EP63" s="474"/>
      <c r="EQ63" s="474"/>
      <c r="ER63" s="474"/>
      <c r="ES63" s="474"/>
      <c r="ET63" s="474"/>
      <c r="EU63" s="474"/>
      <c r="EV63" s="474"/>
      <c r="EW63" s="474"/>
      <c r="EX63" s="474"/>
      <c r="EY63" s="474"/>
      <c r="EZ63" s="474"/>
      <c r="FA63" s="474"/>
      <c r="FB63" s="474"/>
      <c r="FC63" s="474"/>
      <c r="FD63" s="474"/>
      <c r="FE63" s="474"/>
      <c r="FF63" s="474"/>
      <c r="FG63" s="474"/>
      <c r="FH63" s="474"/>
      <c r="FI63" s="474"/>
    </row>
    <row r="64" spans="1:165" s="115" customFormat="1" ht="43.5" customHeight="1" hidden="1">
      <c r="A64" s="475" t="s">
        <v>506</v>
      </c>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476"/>
      <c r="CP64" s="476"/>
      <c r="CQ64" s="476"/>
      <c r="CR64" s="476"/>
      <c r="CS64" s="476"/>
      <c r="CT64" s="476"/>
      <c r="CU64" s="476"/>
      <c r="CV64" s="476"/>
      <c r="CW64" s="476"/>
      <c r="CX64" s="476"/>
      <c r="CY64" s="476"/>
      <c r="CZ64" s="476"/>
      <c r="DA64" s="476"/>
      <c r="DB64" s="476"/>
      <c r="DC64" s="476"/>
      <c r="DD64" s="476"/>
      <c r="DE64" s="476"/>
      <c r="DF64" s="476"/>
      <c r="DG64" s="476"/>
      <c r="DH64" s="476"/>
      <c r="DI64" s="476"/>
      <c r="DJ64" s="476"/>
      <c r="DK64" s="476"/>
      <c r="DL64" s="476"/>
      <c r="DM64" s="476"/>
      <c r="DN64" s="476"/>
      <c r="DO64" s="476"/>
      <c r="DP64" s="476"/>
      <c r="DQ64" s="476"/>
      <c r="DR64" s="476"/>
      <c r="DS64" s="476"/>
      <c r="DT64" s="476"/>
      <c r="DU64" s="476"/>
      <c r="DV64" s="476"/>
      <c r="DW64" s="476"/>
      <c r="DX64" s="476"/>
      <c r="DY64" s="476"/>
      <c r="DZ64" s="476"/>
      <c r="EA64" s="476"/>
      <c r="EB64" s="476"/>
      <c r="EC64" s="476"/>
      <c r="ED64" s="476"/>
      <c r="EE64" s="476"/>
      <c r="EF64" s="476"/>
      <c r="EG64" s="476"/>
      <c r="EH64" s="476"/>
      <c r="EI64" s="476"/>
      <c r="EJ64" s="476"/>
      <c r="EK64" s="476"/>
      <c r="EL64" s="476"/>
      <c r="EM64" s="476"/>
      <c r="EN64" s="476"/>
      <c r="EO64" s="476"/>
      <c r="EP64" s="476"/>
      <c r="EQ64" s="476"/>
      <c r="ER64" s="476"/>
      <c r="ES64" s="476"/>
      <c r="ET64" s="476"/>
      <c r="EU64" s="476"/>
      <c r="EV64" s="476"/>
      <c r="EW64" s="476"/>
      <c r="EX64" s="476"/>
      <c r="EY64" s="476"/>
      <c r="EZ64" s="476"/>
      <c r="FA64" s="476"/>
      <c r="FB64" s="476"/>
      <c r="FC64" s="476"/>
      <c r="FD64" s="476"/>
      <c r="FE64" s="476"/>
      <c r="FF64" s="476"/>
      <c r="FG64" s="476"/>
      <c r="FH64" s="476"/>
      <c r="FI64" s="476"/>
    </row>
    <row r="65" spans="1:165" s="115" customFormat="1" ht="12.75" customHeight="1" hidden="1">
      <c r="A65" s="143" t="s">
        <v>264</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row>
    <row r="66" s="115" customFormat="1" ht="12.75" customHeight="1" hidden="1">
      <c r="A66" s="143" t="s">
        <v>265</v>
      </c>
    </row>
    <row r="67" s="115" customFormat="1" ht="12.75" customHeight="1" hidden="1">
      <c r="A67" s="143" t="s">
        <v>266</v>
      </c>
    </row>
    <row r="68" s="115" customFormat="1" ht="12.75" customHeight="1" hidden="1">
      <c r="A68" s="143" t="s">
        <v>267</v>
      </c>
    </row>
    <row r="69" spans="1:165" s="115" customFormat="1" ht="22.5" customHeight="1" hidden="1">
      <c r="A69" s="411" t="s">
        <v>268</v>
      </c>
      <c r="B69" s="474"/>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c r="BZ69" s="474"/>
      <c r="CA69" s="474"/>
      <c r="CB69" s="474"/>
      <c r="CC69" s="474"/>
      <c r="CD69" s="474"/>
      <c r="CE69" s="474"/>
      <c r="CF69" s="474"/>
      <c r="CG69" s="474"/>
      <c r="CH69" s="474"/>
      <c r="CI69" s="474"/>
      <c r="CJ69" s="474"/>
      <c r="CK69" s="474"/>
      <c r="CL69" s="474"/>
      <c r="CM69" s="474"/>
      <c r="CN69" s="474"/>
      <c r="CO69" s="474"/>
      <c r="CP69" s="474"/>
      <c r="CQ69" s="474"/>
      <c r="CR69" s="474"/>
      <c r="CS69" s="474"/>
      <c r="CT69" s="474"/>
      <c r="CU69" s="474"/>
      <c r="CV69" s="474"/>
      <c r="CW69" s="474"/>
      <c r="CX69" s="474"/>
      <c r="CY69" s="474"/>
      <c r="CZ69" s="474"/>
      <c r="DA69" s="474"/>
      <c r="DB69" s="474"/>
      <c r="DC69" s="474"/>
      <c r="DD69" s="474"/>
      <c r="DE69" s="474"/>
      <c r="DF69" s="474"/>
      <c r="DG69" s="474"/>
      <c r="DH69" s="474"/>
      <c r="DI69" s="474"/>
      <c r="DJ69" s="474"/>
      <c r="DK69" s="474"/>
      <c r="DL69" s="474"/>
      <c r="DM69" s="474"/>
      <c r="DN69" s="474"/>
      <c r="DO69" s="474"/>
      <c r="DP69" s="474"/>
      <c r="DQ69" s="474"/>
      <c r="DR69" s="474"/>
      <c r="DS69" s="474"/>
      <c r="DT69" s="474"/>
      <c r="DU69" s="474"/>
      <c r="DV69" s="474"/>
      <c r="DW69" s="474"/>
      <c r="DX69" s="474"/>
      <c r="DY69" s="474"/>
      <c r="DZ69" s="474"/>
      <c r="EA69" s="474"/>
      <c r="EB69" s="474"/>
      <c r="EC69" s="474"/>
      <c r="ED69" s="474"/>
      <c r="EE69" s="474"/>
      <c r="EF69" s="474"/>
      <c r="EG69" s="474"/>
      <c r="EH69" s="474"/>
      <c r="EI69" s="474"/>
      <c r="EJ69" s="474"/>
      <c r="EK69" s="474"/>
      <c r="EL69" s="474"/>
      <c r="EM69" s="474"/>
      <c r="EN69" s="474"/>
      <c r="EO69" s="474"/>
      <c r="EP69" s="474"/>
      <c r="EQ69" s="474"/>
      <c r="ER69" s="474"/>
      <c r="ES69" s="474"/>
      <c r="ET69" s="474"/>
      <c r="EU69" s="474"/>
      <c r="EV69" s="474"/>
      <c r="EW69" s="474"/>
      <c r="EX69" s="474"/>
      <c r="EY69" s="474"/>
      <c r="EZ69" s="474"/>
      <c r="FA69" s="474"/>
      <c r="FB69" s="474"/>
      <c r="FC69" s="474"/>
      <c r="FD69" s="474"/>
      <c r="FE69" s="474"/>
      <c r="FF69" s="474"/>
      <c r="FG69" s="474"/>
      <c r="FH69" s="474"/>
      <c r="FI69" s="474"/>
    </row>
    <row r="70" ht="3" customHeight="1" hidden="1"/>
    <row r="71" ht="11.25" hidden="1"/>
  </sheetData>
  <sheetProtection/>
  <mergeCells count="342">
    <mergeCell ref="AD59:AF59"/>
    <mergeCell ref="A63:FI63"/>
    <mergeCell ref="A64:FI64"/>
    <mergeCell ref="A69:FI69"/>
    <mergeCell ref="A59:B59"/>
    <mergeCell ref="C59:E59"/>
    <mergeCell ref="F59:G59"/>
    <mergeCell ref="I59:W59"/>
    <mergeCell ref="X59:Z59"/>
    <mergeCell ref="AA59:AC59"/>
    <mergeCell ref="A53:CM53"/>
    <mergeCell ref="A54:CM54"/>
    <mergeCell ref="A56:Y56"/>
    <mergeCell ref="AH56:CM56"/>
    <mergeCell ref="A57:Y57"/>
    <mergeCell ref="AH57:CM57"/>
    <mergeCell ref="I49:J49"/>
    <mergeCell ref="K49:M49"/>
    <mergeCell ref="N49:O49"/>
    <mergeCell ref="Q49:AE49"/>
    <mergeCell ref="AF49:AH49"/>
    <mergeCell ref="AI49:AK49"/>
    <mergeCell ref="AM46:BD46"/>
    <mergeCell ref="BG46:BX46"/>
    <mergeCell ref="CA46:CR46"/>
    <mergeCell ref="AM47:BD47"/>
    <mergeCell ref="BG47:BX47"/>
    <mergeCell ref="CA47:CR47"/>
    <mergeCell ref="I42:AI43"/>
    <mergeCell ref="AQ42:BH43"/>
    <mergeCell ref="BK43:BV43"/>
    <mergeCell ref="BY43:CR43"/>
    <mergeCell ref="AQ44:BH44"/>
    <mergeCell ref="BK44:BV44"/>
    <mergeCell ref="BY44:CR44"/>
    <mergeCell ref="H40:CK40"/>
    <mergeCell ref="DB40:DM40"/>
    <mergeCell ref="DN40:DY40"/>
    <mergeCell ref="DZ40:EK40"/>
    <mergeCell ref="EL40:EW40"/>
    <mergeCell ref="EX40:FI40"/>
    <mergeCell ref="EL37:EW38"/>
    <mergeCell ref="EX37:FI38"/>
    <mergeCell ref="H38:CK38"/>
    <mergeCell ref="H39:CK39"/>
    <mergeCell ref="DB39:DM39"/>
    <mergeCell ref="DN39:DY39"/>
    <mergeCell ref="DZ39:EK39"/>
    <mergeCell ref="EL39:EW39"/>
    <mergeCell ref="EX39:FI39"/>
    <mergeCell ref="DZ36:EK36"/>
    <mergeCell ref="EL36:EW36"/>
    <mergeCell ref="EX36:FI36"/>
    <mergeCell ref="A37:G40"/>
    <mergeCell ref="H37:CK37"/>
    <mergeCell ref="CL37:CS40"/>
    <mergeCell ref="CT37:DA40"/>
    <mergeCell ref="DB37:DM38"/>
    <mergeCell ref="DN37:DY38"/>
    <mergeCell ref="DZ37:EK38"/>
    <mergeCell ref="A36:G36"/>
    <mergeCell ref="H36:CK36"/>
    <mergeCell ref="CL36:CS36"/>
    <mergeCell ref="CT36:DA36"/>
    <mergeCell ref="DB36:DM36"/>
    <mergeCell ref="DN36:DY36"/>
    <mergeCell ref="H35:CK35"/>
    <mergeCell ref="DB35:DM35"/>
    <mergeCell ref="DN35:DY35"/>
    <mergeCell ref="DZ35:EK35"/>
    <mergeCell ref="EL35:EW35"/>
    <mergeCell ref="EX35:FI35"/>
    <mergeCell ref="EX32:FI33"/>
    <mergeCell ref="H33:CK33"/>
    <mergeCell ref="H34:CK34"/>
    <mergeCell ref="DB34:DM34"/>
    <mergeCell ref="DN34:DY34"/>
    <mergeCell ref="DZ34:EK34"/>
    <mergeCell ref="EL34:EW34"/>
    <mergeCell ref="EX34:FI34"/>
    <mergeCell ref="EL31:EW31"/>
    <mergeCell ref="EX31:FI31"/>
    <mergeCell ref="A32:G35"/>
    <mergeCell ref="H32:CK32"/>
    <mergeCell ref="CL32:CS35"/>
    <mergeCell ref="CT32:DA35"/>
    <mergeCell ref="DB32:DM33"/>
    <mergeCell ref="DN32:DY33"/>
    <mergeCell ref="DZ32:EK33"/>
    <mergeCell ref="EL32:EW33"/>
    <mergeCell ref="DZ30:EK30"/>
    <mergeCell ref="EL30:EW30"/>
    <mergeCell ref="EX30:FI30"/>
    <mergeCell ref="A31:G31"/>
    <mergeCell ref="H31:CK31"/>
    <mergeCell ref="CL31:CS31"/>
    <mergeCell ref="CT31:DA31"/>
    <mergeCell ref="DB31:DM31"/>
    <mergeCell ref="DN31:DY31"/>
    <mergeCell ref="DZ31:EK31"/>
    <mergeCell ref="A30:G30"/>
    <mergeCell ref="H30:CK30"/>
    <mergeCell ref="CL30:CS30"/>
    <mergeCell ref="CT30:DA30"/>
    <mergeCell ref="DB30:DM30"/>
    <mergeCell ref="DN30:DY30"/>
    <mergeCell ref="EX28:FI28"/>
    <mergeCell ref="A29:G29"/>
    <mergeCell ref="H29:CK29"/>
    <mergeCell ref="CL29:CS29"/>
    <mergeCell ref="CT29:DA29"/>
    <mergeCell ref="DB29:DM29"/>
    <mergeCell ref="DN29:DY29"/>
    <mergeCell ref="DZ29:EK29"/>
    <mergeCell ref="EL29:EW29"/>
    <mergeCell ref="EX29:FI29"/>
    <mergeCell ref="EL27:EW27"/>
    <mergeCell ref="EX27:FI27"/>
    <mergeCell ref="A28:G28"/>
    <mergeCell ref="H28:CK28"/>
    <mergeCell ref="CL28:CS28"/>
    <mergeCell ref="CT28:DA28"/>
    <mergeCell ref="DB28:DM28"/>
    <mergeCell ref="DN28:DY28"/>
    <mergeCell ref="DZ28:EK28"/>
    <mergeCell ref="EL28:EW28"/>
    <mergeCell ref="DZ26:EK26"/>
    <mergeCell ref="EL26:EW26"/>
    <mergeCell ref="EX26:FI26"/>
    <mergeCell ref="A27:G27"/>
    <mergeCell ref="H27:CK27"/>
    <mergeCell ref="CL27:CS27"/>
    <mergeCell ref="CT27:DA27"/>
    <mergeCell ref="DB27:DM27"/>
    <mergeCell ref="DN27:DY27"/>
    <mergeCell ref="DZ27:EK27"/>
    <mergeCell ref="A26:G26"/>
    <mergeCell ref="H26:CK26"/>
    <mergeCell ref="CL26:CS26"/>
    <mergeCell ref="CT26:DA26"/>
    <mergeCell ref="DB26:DM26"/>
    <mergeCell ref="DN26:DY26"/>
    <mergeCell ref="EX24:FI24"/>
    <mergeCell ref="A25:G25"/>
    <mergeCell ref="H25:CK25"/>
    <mergeCell ref="CL25:CS25"/>
    <mergeCell ref="CT25:DA25"/>
    <mergeCell ref="DB25:DM25"/>
    <mergeCell ref="DN25:DY25"/>
    <mergeCell ref="DZ25:EK25"/>
    <mergeCell ref="EL25:EW25"/>
    <mergeCell ref="EX25:FI25"/>
    <mergeCell ref="EL23:EW23"/>
    <mergeCell ref="EX23:FI23"/>
    <mergeCell ref="A24:G24"/>
    <mergeCell ref="H24:CK24"/>
    <mergeCell ref="CL24:CS24"/>
    <mergeCell ref="CT24:DA24"/>
    <mergeCell ref="DB24:DM24"/>
    <mergeCell ref="DN24:DY24"/>
    <mergeCell ref="DZ24:EK24"/>
    <mergeCell ref="EL24:EW24"/>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EX20:FI20"/>
    <mergeCell ref="A21:G21"/>
    <mergeCell ref="H21:CK21"/>
    <mergeCell ref="CL21:CS21"/>
    <mergeCell ref="CT21:DA21"/>
    <mergeCell ref="DB21:DM21"/>
    <mergeCell ref="DN21:DY21"/>
    <mergeCell ref="DZ21:EK21"/>
    <mergeCell ref="EL21:EW21"/>
    <mergeCell ref="EX21:FI21"/>
    <mergeCell ref="EL19:EW19"/>
    <mergeCell ref="EX19:FI19"/>
    <mergeCell ref="A20:G20"/>
    <mergeCell ref="H20:CK20"/>
    <mergeCell ref="CL20:CS20"/>
    <mergeCell ref="CT20:DA20"/>
    <mergeCell ref="DB20:DM20"/>
    <mergeCell ref="DN20:DY20"/>
    <mergeCell ref="DZ20:EK20"/>
    <mergeCell ref="EL20:EW20"/>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X16:FI16"/>
    <mergeCell ref="A17:G17"/>
    <mergeCell ref="H17:CK17"/>
    <mergeCell ref="CL17:CS17"/>
    <mergeCell ref="CT17:DA17"/>
    <mergeCell ref="DB17:DM17"/>
    <mergeCell ref="DN17:DY17"/>
    <mergeCell ref="DZ17:EK17"/>
    <mergeCell ref="EL17:EW17"/>
    <mergeCell ref="EX17:FI17"/>
    <mergeCell ref="EL15:EW15"/>
    <mergeCell ref="EX15:FI15"/>
    <mergeCell ref="A16:G16"/>
    <mergeCell ref="H16:CK16"/>
    <mergeCell ref="CL16:CS16"/>
    <mergeCell ref="CT16:DA16"/>
    <mergeCell ref="DB16:DM16"/>
    <mergeCell ref="DN16:DY16"/>
    <mergeCell ref="DZ16:EK16"/>
    <mergeCell ref="EL16:EW16"/>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X12:FI12"/>
    <mergeCell ref="A13:G13"/>
    <mergeCell ref="H13:CK13"/>
    <mergeCell ref="CL13:CS13"/>
    <mergeCell ref="CT13:DA13"/>
    <mergeCell ref="DB13:DM13"/>
    <mergeCell ref="DN13:DY13"/>
    <mergeCell ref="DZ13:EK13"/>
    <mergeCell ref="EL13:EW13"/>
    <mergeCell ref="EX13:FI13"/>
    <mergeCell ref="EL11:EW11"/>
    <mergeCell ref="EX11:FI11"/>
    <mergeCell ref="A12:G12"/>
    <mergeCell ref="H12:CK12"/>
    <mergeCell ref="CL12:CS12"/>
    <mergeCell ref="CT12:DA12"/>
    <mergeCell ref="DB12:DM12"/>
    <mergeCell ref="DN12:DY12"/>
    <mergeCell ref="DZ12:EK12"/>
    <mergeCell ref="EL12:EW12"/>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X8:FI8"/>
    <mergeCell ref="A9:G9"/>
    <mergeCell ref="H9:CK9"/>
    <mergeCell ref="CL9:CS9"/>
    <mergeCell ref="CT9:DA9"/>
    <mergeCell ref="DB9:DM9"/>
    <mergeCell ref="DN9:DY9"/>
    <mergeCell ref="DZ9:EK9"/>
    <mergeCell ref="EL9:EW9"/>
    <mergeCell ref="EX9:FI9"/>
    <mergeCell ref="EL7:EW7"/>
    <mergeCell ref="EX7:FI7"/>
    <mergeCell ref="A8:G8"/>
    <mergeCell ref="H8:CK8"/>
    <mergeCell ref="CL8:CS8"/>
    <mergeCell ref="CT8:DA8"/>
    <mergeCell ref="DB8:DM8"/>
    <mergeCell ref="DN8:DY8"/>
    <mergeCell ref="DZ8:EK8"/>
    <mergeCell ref="EL8:EW8"/>
    <mergeCell ref="DZ6:EK6"/>
    <mergeCell ref="EL6:EW6"/>
    <mergeCell ref="EX6:FI6"/>
    <mergeCell ref="A7:G7"/>
    <mergeCell ref="H7:CK7"/>
    <mergeCell ref="CL7:CS7"/>
    <mergeCell ref="CT7:DA7"/>
    <mergeCell ref="DB7:DM7"/>
    <mergeCell ref="DN7:DY7"/>
    <mergeCell ref="DZ7:EK7"/>
    <mergeCell ref="EX4:FI5"/>
    <mergeCell ref="DN5:DY5"/>
    <mergeCell ref="DZ5:EK5"/>
    <mergeCell ref="EL5:EW5"/>
    <mergeCell ref="A6:G6"/>
    <mergeCell ref="H6:CK6"/>
    <mergeCell ref="CL6:CS6"/>
    <mergeCell ref="CT6:DA6"/>
    <mergeCell ref="DB6:DM6"/>
    <mergeCell ref="DN6:DY6"/>
    <mergeCell ref="DZ4:EE4"/>
    <mergeCell ref="EF4:EH4"/>
    <mergeCell ref="EI4:EK4"/>
    <mergeCell ref="EL4:EQ4"/>
    <mergeCell ref="ER4:ET4"/>
    <mergeCell ref="EU4:EW4"/>
    <mergeCell ref="B1:FH1"/>
    <mergeCell ref="A3:G5"/>
    <mergeCell ref="H3:CK5"/>
    <mergeCell ref="CL3:CS5"/>
    <mergeCell ref="CT3:DA5"/>
    <mergeCell ref="DB3:DM5"/>
    <mergeCell ref="DN3:FI3"/>
    <mergeCell ref="DN4:DS4"/>
    <mergeCell ref="DT4:DV4"/>
    <mergeCell ref="DW4:DY4"/>
  </mergeCells>
  <printOptions/>
  <pageMargins left="0.7086614173228347" right="0.7086614173228347" top="0.7480314960629921" bottom="0.7480314960629921" header="0.31496062992125984" footer="0.31496062992125984"/>
  <pageSetup fitToHeight="2" fitToWidth="1"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BO95"/>
  <sheetViews>
    <sheetView showGridLines="0" view="pageBreakPreview" zoomScaleSheetLayoutView="100" workbookViewId="0" topLeftCell="E64">
      <selection activeCell="AW43" sqref="AW43:AZ43"/>
    </sheetView>
  </sheetViews>
  <sheetFormatPr defaultColWidth="0.875" defaultRowHeight="15" customHeight="1"/>
  <cols>
    <col min="1" max="43" width="3.875" style="61" customWidth="1"/>
    <col min="44" max="44" width="5.75390625" style="61" customWidth="1"/>
    <col min="45" max="52" width="3.875" style="61" customWidth="1"/>
    <col min="53" max="58" width="0.875" style="25" customWidth="1"/>
    <col min="59" max="59" width="13.125" style="25" customWidth="1"/>
    <col min="60" max="63" width="0.875" style="25" customWidth="1"/>
    <col min="64" max="84" width="12.75390625" style="25" customWidth="1"/>
    <col min="85" max="16384" width="0.875" style="25" customWidth="1"/>
  </cols>
  <sheetData>
    <row r="1" spans="1:52" ht="31.5" customHeight="1">
      <c r="A1" s="491" t="s">
        <v>512</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row>
    <row r="2" spans="1:52" ht="9"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34.5" customHeight="1">
      <c r="A3" s="484" t="s">
        <v>39</v>
      </c>
      <c r="B3" s="484"/>
      <c r="C3" s="484"/>
      <c r="D3" s="484"/>
      <c r="E3" s="484"/>
      <c r="F3" s="484"/>
      <c r="G3" s="484"/>
      <c r="H3" s="484"/>
      <c r="I3" s="484"/>
      <c r="J3" s="484"/>
      <c r="K3" s="484"/>
      <c r="L3" s="492" t="s">
        <v>430</v>
      </c>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row>
    <row r="4" spans="1:52" ht="15" customHeight="1">
      <c r="A4" s="484" t="s">
        <v>289</v>
      </c>
      <c r="B4" s="484"/>
      <c r="C4" s="484"/>
      <c r="D4" s="484"/>
      <c r="E4" s="484"/>
      <c r="F4" s="484"/>
      <c r="G4" s="484"/>
      <c r="H4" s="484"/>
      <c r="I4" s="484"/>
      <c r="J4" s="484"/>
      <c r="K4" s="484"/>
      <c r="L4" s="493">
        <v>2</v>
      </c>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row>
    <row r="5" spans="1:52" ht="9" customHeight="1">
      <c r="A5" s="484"/>
      <c r="B5" s="484"/>
      <c r="C5" s="484"/>
      <c r="D5" s="484"/>
      <c r="E5" s="484"/>
      <c r="F5" s="484"/>
      <c r="G5" s="484"/>
      <c r="H5" s="484"/>
      <c r="I5" s="484"/>
      <c r="J5" s="484"/>
      <c r="K5" s="484"/>
      <c r="L5" s="494" t="s">
        <v>290</v>
      </c>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row>
    <row r="6" spans="1:52" ht="15" customHeight="1">
      <c r="A6" s="484" t="s">
        <v>291</v>
      </c>
      <c r="B6" s="484"/>
      <c r="C6" s="484"/>
      <c r="D6" s="484"/>
      <c r="E6" s="484"/>
      <c r="F6" s="484"/>
      <c r="G6" s="484"/>
      <c r="H6" s="484"/>
      <c r="I6" s="484"/>
      <c r="J6" s="484"/>
      <c r="K6" s="484"/>
      <c r="L6" s="27" t="s">
        <v>292</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8" customHeight="1">
      <c r="A7" s="28"/>
      <c r="B7" s="495" t="s">
        <v>352</v>
      </c>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29"/>
      <c r="AU7" s="29"/>
      <c r="AV7" s="29"/>
      <c r="AW7" s="29"/>
      <c r="AX7" s="29"/>
      <c r="AY7" s="29"/>
      <c r="AZ7" s="29"/>
    </row>
    <row r="8" spans="1:52" s="30" customFormat="1" ht="7.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24.75" customHeight="1">
      <c r="A9" s="28"/>
      <c r="B9" s="496" t="s">
        <v>0</v>
      </c>
      <c r="C9" s="496"/>
      <c r="D9" s="496"/>
      <c r="E9" s="496"/>
      <c r="F9" s="496"/>
      <c r="G9" s="496"/>
      <c r="H9" s="496"/>
      <c r="I9" s="496"/>
      <c r="J9" s="496"/>
      <c r="K9" s="496"/>
      <c r="L9" s="496"/>
      <c r="M9" s="496"/>
      <c r="N9" s="496"/>
      <c r="O9" s="496"/>
      <c r="P9" s="496"/>
      <c r="Q9" s="496"/>
      <c r="R9" s="496"/>
      <c r="S9" s="496"/>
      <c r="T9" s="496"/>
      <c r="U9" s="496"/>
      <c r="V9" s="496"/>
      <c r="W9" s="496"/>
      <c r="X9" s="496"/>
      <c r="Y9" s="497"/>
      <c r="Z9" s="502" t="s">
        <v>293</v>
      </c>
      <c r="AA9" s="496"/>
      <c r="AB9" s="497"/>
      <c r="AC9" s="505" t="s">
        <v>294</v>
      </c>
      <c r="AD9" s="506"/>
      <c r="AE9" s="506"/>
      <c r="AF9" s="506"/>
      <c r="AG9" s="506"/>
      <c r="AH9" s="506"/>
      <c r="AI9" s="506"/>
      <c r="AJ9" s="506"/>
      <c r="AK9" s="506"/>
      <c r="AL9" s="506"/>
      <c r="AM9" s="506"/>
      <c r="AN9" s="506"/>
      <c r="AO9" s="506"/>
      <c r="AP9" s="506"/>
      <c r="AQ9" s="506"/>
      <c r="AR9" s="506"/>
      <c r="AS9" s="506"/>
      <c r="AT9" s="506"/>
      <c r="AU9" s="506"/>
      <c r="AV9" s="506"/>
      <c r="AW9" s="506"/>
      <c r="AX9" s="506"/>
      <c r="AY9" s="506"/>
      <c r="AZ9" s="506"/>
    </row>
    <row r="10" spans="1:52" s="31" customFormat="1" ht="24.75" customHeight="1">
      <c r="A10" s="28"/>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9"/>
      <c r="Z10" s="503"/>
      <c r="AA10" s="498"/>
      <c r="AB10" s="499"/>
      <c r="AC10" s="502" t="s">
        <v>513</v>
      </c>
      <c r="AD10" s="496"/>
      <c r="AE10" s="496"/>
      <c r="AF10" s="496"/>
      <c r="AG10" s="496"/>
      <c r="AH10" s="496"/>
      <c r="AI10" s="496"/>
      <c r="AJ10" s="497"/>
      <c r="AK10" s="507" t="s">
        <v>514</v>
      </c>
      <c r="AL10" s="507"/>
      <c r="AM10" s="507"/>
      <c r="AN10" s="507"/>
      <c r="AO10" s="507"/>
      <c r="AP10" s="507"/>
      <c r="AQ10" s="507"/>
      <c r="AR10" s="507"/>
      <c r="AS10" s="496" t="s">
        <v>515</v>
      </c>
      <c r="AT10" s="496"/>
      <c r="AU10" s="496"/>
      <c r="AV10" s="496"/>
      <c r="AW10" s="496"/>
      <c r="AX10" s="496"/>
      <c r="AY10" s="496"/>
      <c r="AZ10" s="496"/>
    </row>
    <row r="11" spans="1:52" s="31" customFormat="1" ht="24.75" customHeight="1">
      <c r="A11" s="28"/>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1"/>
      <c r="Z11" s="504"/>
      <c r="AA11" s="500"/>
      <c r="AB11" s="501"/>
      <c r="AC11" s="504"/>
      <c r="AD11" s="500"/>
      <c r="AE11" s="500"/>
      <c r="AF11" s="500"/>
      <c r="AG11" s="500"/>
      <c r="AH11" s="500"/>
      <c r="AI11" s="500"/>
      <c r="AJ11" s="501"/>
      <c r="AK11" s="507"/>
      <c r="AL11" s="507"/>
      <c r="AM11" s="507"/>
      <c r="AN11" s="507"/>
      <c r="AO11" s="507"/>
      <c r="AP11" s="507"/>
      <c r="AQ11" s="507"/>
      <c r="AR11" s="507"/>
      <c r="AS11" s="500"/>
      <c r="AT11" s="500"/>
      <c r="AU11" s="500"/>
      <c r="AV11" s="500"/>
      <c r="AW11" s="500"/>
      <c r="AX11" s="500"/>
      <c r="AY11" s="500"/>
      <c r="AZ11" s="500"/>
    </row>
    <row r="12" spans="1:52" s="31" customFormat="1" ht="15" customHeight="1">
      <c r="A12" s="32"/>
      <c r="B12" s="508">
        <v>1</v>
      </c>
      <c r="C12" s="508"/>
      <c r="D12" s="508"/>
      <c r="E12" s="508"/>
      <c r="F12" s="508"/>
      <c r="G12" s="508"/>
      <c r="H12" s="508"/>
      <c r="I12" s="508"/>
      <c r="J12" s="508"/>
      <c r="K12" s="508"/>
      <c r="L12" s="508"/>
      <c r="M12" s="508"/>
      <c r="N12" s="508"/>
      <c r="O12" s="508"/>
      <c r="P12" s="508"/>
      <c r="Q12" s="508"/>
      <c r="R12" s="508"/>
      <c r="S12" s="508"/>
      <c r="T12" s="508"/>
      <c r="U12" s="508"/>
      <c r="V12" s="508"/>
      <c r="W12" s="508"/>
      <c r="X12" s="508"/>
      <c r="Y12" s="509"/>
      <c r="Z12" s="510" t="s">
        <v>12</v>
      </c>
      <c r="AA12" s="511"/>
      <c r="AB12" s="512"/>
      <c r="AC12" s="510" t="s">
        <v>13</v>
      </c>
      <c r="AD12" s="511"/>
      <c r="AE12" s="511"/>
      <c r="AF12" s="511"/>
      <c r="AG12" s="511"/>
      <c r="AH12" s="511"/>
      <c r="AI12" s="511"/>
      <c r="AJ12" s="512"/>
      <c r="AK12" s="510" t="s">
        <v>14</v>
      </c>
      <c r="AL12" s="511"/>
      <c r="AM12" s="511"/>
      <c r="AN12" s="511"/>
      <c r="AO12" s="511"/>
      <c r="AP12" s="511"/>
      <c r="AQ12" s="511"/>
      <c r="AR12" s="512"/>
      <c r="AS12" s="510" t="s">
        <v>15</v>
      </c>
      <c r="AT12" s="511"/>
      <c r="AU12" s="511"/>
      <c r="AV12" s="511"/>
      <c r="AW12" s="511"/>
      <c r="AX12" s="511"/>
      <c r="AY12" s="511"/>
      <c r="AZ12" s="511"/>
    </row>
    <row r="13" spans="2:53" s="29" customFormat="1" ht="19.5" customHeight="1" hidden="1">
      <c r="B13" s="513" t="s">
        <v>356</v>
      </c>
      <c r="C13" s="513"/>
      <c r="D13" s="513"/>
      <c r="E13" s="513"/>
      <c r="F13" s="513"/>
      <c r="G13" s="513"/>
      <c r="H13" s="513"/>
      <c r="I13" s="513"/>
      <c r="J13" s="513"/>
      <c r="K13" s="513"/>
      <c r="L13" s="513"/>
      <c r="M13" s="513"/>
      <c r="N13" s="513"/>
      <c r="O13" s="513"/>
      <c r="P13" s="513"/>
      <c r="Q13" s="513"/>
      <c r="R13" s="513"/>
      <c r="S13" s="513"/>
      <c r="T13" s="513"/>
      <c r="U13" s="513"/>
      <c r="V13" s="513"/>
      <c r="W13" s="513"/>
      <c r="X13" s="513"/>
      <c r="Y13" s="514"/>
      <c r="Z13" s="515" t="s">
        <v>295</v>
      </c>
      <c r="AA13" s="516"/>
      <c r="AB13" s="517"/>
      <c r="AC13" s="518"/>
      <c r="AD13" s="519"/>
      <c r="AE13" s="519"/>
      <c r="AF13" s="519"/>
      <c r="AG13" s="519"/>
      <c r="AH13" s="519"/>
      <c r="AI13" s="519"/>
      <c r="AJ13" s="520"/>
      <c r="AK13" s="518"/>
      <c r="AL13" s="519"/>
      <c r="AM13" s="519"/>
      <c r="AN13" s="519"/>
      <c r="AO13" s="519"/>
      <c r="AP13" s="519"/>
      <c r="AQ13" s="519"/>
      <c r="AR13" s="520"/>
      <c r="AS13" s="518"/>
      <c r="AT13" s="519"/>
      <c r="AU13" s="519"/>
      <c r="AV13" s="519"/>
      <c r="AW13" s="519"/>
      <c r="AX13" s="519"/>
      <c r="AY13" s="519"/>
      <c r="AZ13" s="521"/>
      <c r="BA13" s="33"/>
    </row>
    <row r="14" spans="2:53" s="29" customFormat="1" ht="32.25" customHeight="1" hidden="1">
      <c r="B14" s="513" t="s">
        <v>357</v>
      </c>
      <c r="C14" s="513"/>
      <c r="D14" s="513"/>
      <c r="E14" s="513"/>
      <c r="F14" s="513"/>
      <c r="G14" s="513"/>
      <c r="H14" s="513"/>
      <c r="I14" s="513"/>
      <c r="J14" s="513"/>
      <c r="K14" s="513"/>
      <c r="L14" s="513"/>
      <c r="M14" s="513"/>
      <c r="N14" s="513"/>
      <c r="O14" s="513"/>
      <c r="P14" s="513"/>
      <c r="Q14" s="513"/>
      <c r="R14" s="513"/>
      <c r="S14" s="513"/>
      <c r="T14" s="513"/>
      <c r="U14" s="513"/>
      <c r="V14" s="513"/>
      <c r="W14" s="513"/>
      <c r="X14" s="513"/>
      <c r="Y14" s="514"/>
      <c r="Z14" s="522" t="s">
        <v>296</v>
      </c>
      <c r="AA14" s="523"/>
      <c r="AB14" s="524"/>
      <c r="AC14" s="525"/>
      <c r="AD14" s="526"/>
      <c r="AE14" s="526"/>
      <c r="AF14" s="526"/>
      <c r="AG14" s="526"/>
      <c r="AH14" s="526"/>
      <c r="AI14" s="526"/>
      <c r="AJ14" s="527"/>
      <c r="AK14" s="525"/>
      <c r="AL14" s="526"/>
      <c r="AM14" s="526"/>
      <c r="AN14" s="526"/>
      <c r="AO14" s="526"/>
      <c r="AP14" s="526"/>
      <c r="AQ14" s="526"/>
      <c r="AR14" s="527"/>
      <c r="AS14" s="525"/>
      <c r="AT14" s="526"/>
      <c r="AU14" s="526"/>
      <c r="AV14" s="526"/>
      <c r="AW14" s="526"/>
      <c r="AX14" s="526"/>
      <c r="AY14" s="526"/>
      <c r="AZ14" s="528"/>
      <c r="BA14" s="33"/>
    </row>
    <row r="15" spans="1:52" s="35" customFormat="1" ht="18" customHeight="1">
      <c r="A15" s="34"/>
      <c r="B15" s="513" t="s">
        <v>358</v>
      </c>
      <c r="C15" s="513"/>
      <c r="D15" s="513"/>
      <c r="E15" s="513"/>
      <c r="F15" s="513"/>
      <c r="G15" s="513"/>
      <c r="H15" s="513"/>
      <c r="I15" s="513"/>
      <c r="J15" s="513"/>
      <c r="K15" s="513"/>
      <c r="L15" s="513"/>
      <c r="M15" s="513"/>
      <c r="N15" s="513"/>
      <c r="O15" s="513"/>
      <c r="P15" s="513"/>
      <c r="Q15" s="513"/>
      <c r="R15" s="513"/>
      <c r="S15" s="513"/>
      <c r="T15" s="513"/>
      <c r="U15" s="513"/>
      <c r="V15" s="513"/>
      <c r="W15" s="513"/>
      <c r="X15" s="513"/>
      <c r="Y15" s="514"/>
      <c r="Z15" s="522" t="s">
        <v>297</v>
      </c>
      <c r="AA15" s="523"/>
      <c r="AB15" s="524"/>
      <c r="AC15" s="481">
        <f>AC34</f>
        <v>24346029</v>
      </c>
      <c r="AD15" s="506"/>
      <c r="AE15" s="506"/>
      <c r="AF15" s="506"/>
      <c r="AG15" s="506"/>
      <c r="AH15" s="506"/>
      <c r="AI15" s="506"/>
      <c r="AJ15" s="529"/>
      <c r="AK15" s="481">
        <f>AK34</f>
        <v>23569058.000000004</v>
      </c>
      <c r="AL15" s="506"/>
      <c r="AM15" s="506"/>
      <c r="AN15" s="506"/>
      <c r="AO15" s="506"/>
      <c r="AP15" s="506"/>
      <c r="AQ15" s="506"/>
      <c r="AR15" s="529"/>
      <c r="AS15" s="481">
        <f>AS34</f>
        <v>23292255.99861283</v>
      </c>
      <c r="AT15" s="506"/>
      <c r="AU15" s="506"/>
      <c r="AV15" s="506"/>
      <c r="AW15" s="506"/>
      <c r="AX15" s="506"/>
      <c r="AY15" s="506"/>
      <c r="AZ15" s="530"/>
    </row>
    <row r="16" spans="2:52" s="34" customFormat="1" ht="17.25" customHeight="1" hidden="1">
      <c r="B16" s="513" t="s">
        <v>359</v>
      </c>
      <c r="C16" s="513"/>
      <c r="D16" s="513"/>
      <c r="E16" s="513"/>
      <c r="F16" s="513"/>
      <c r="G16" s="513"/>
      <c r="H16" s="513"/>
      <c r="I16" s="513"/>
      <c r="J16" s="513"/>
      <c r="K16" s="513"/>
      <c r="L16" s="513"/>
      <c r="M16" s="513"/>
      <c r="N16" s="513"/>
      <c r="O16" s="513"/>
      <c r="P16" s="513"/>
      <c r="Q16" s="513"/>
      <c r="R16" s="513"/>
      <c r="S16" s="513"/>
      <c r="T16" s="513"/>
      <c r="U16" s="513"/>
      <c r="V16" s="513"/>
      <c r="W16" s="513"/>
      <c r="X16" s="513"/>
      <c r="Y16" s="514"/>
      <c r="Z16" s="522" t="s">
        <v>298</v>
      </c>
      <c r="AA16" s="523"/>
      <c r="AB16" s="524"/>
      <c r="AC16" s="505"/>
      <c r="AD16" s="506"/>
      <c r="AE16" s="506"/>
      <c r="AF16" s="506"/>
      <c r="AG16" s="506"/>
      <c r="AH16" s="506"/>
      <c r="AI16" s="506"/>
      <c r="AJ16" s="529"/>
      <c r="AK16" s="505"/>
      <c r="AL16" s="506"/>
      <c r="AM16" s="506"/>
      <c r="AN16" s="506"/>
      <c r="AO16" s="506"/>
      <c r="AP16" s="506"/>
      <c r="AQ16" s="506"/>
      <c r="AR16" s="529"/>
      <c r="AS16" s="505"/>
      <c r="AT16" s="506"/>
      <c r="AU16" s="506"/>
      <c r="AV16" s="506"/>
      <c r="AW16" s="506"/>
      <c r="AX16" s="506"/>
      <c r="AY16" s="506"/>
      <c r="AZ16" s="530"/>
    </row>
    <row r="17" spans="2:52" s="34" customFormat="1" ht="32.25" customHeight="1" hidden="1">
      <c r="B17" s="513" t="s">
        <v>360</v>
      </c>
      <c r="C17" s="513"/>
      <c r="D17" s="513"/>
      <c r="E17" s="513"/>
      <c r="F17" s="513"/>
      <c r="G17" s="513"/>
      <c r="H17" s="513"/>
      <c r="I17" s="513"/>
      <c r="J17" s="513"/>
      <c r="K17" s="513"/>
      <c r="L17" s="513"/>
      <c r="M17" s="513"/>
      <c r="N17" s="513"/>
      <c r="O17" s="513"/>
      <c r="P17" s="513"/>
      <c r="Q17" s="513"/>
      <c r="R17" s="513"/>
      <c r="S17" s="513"/>
      <c r="T17" s="513"/>
      <c r="U17" s="513"/>
      <c r="V17" s="513"/>
      <c r="W17" s="513"/>
      <c r="X17" s="513"/>
      <c r="Y17" s="514"/>
      <c r="Z17" s="522" t="s">
        <v>299</v>
      </c>
      <c r="AA17" s="523"/>
      <c r="AB17" s="524"/>
      <c r="AC17" s="505"/>
      <c r="AD17" s="506"/>
      <c r="AE17" s="506"/>
      <c r="AF17" s="506"/>
      <c r="AG17" s="506"/>
      <c r="AH17" s="506"/>
      <c r="AI17" s="506"/>
      <c r="AJ17" s="529"/>
      <c r="AK17" s="505"/>
      <c r="AL17" s="506"/>
      <c r="AM17" s="506"/>
      <c r="AN17" s="506"/>
      <c r="AO17" s="506"/>
      <c r="AP17" s="506"/>
      <c r="AQ17" s="506"/>
      <c r="AR17" s="529"/>
      <c r="AS17" s="505"/>
      <c r="AT17" s="506"/>
      <c r="AU17" s="506"/>
      <c r="AV17" s="506"/>
      <c r="AW17" s="506"/>
      <c r="AX17" s="506"/>
      <c r="AY17" s="506"/>
      <c r="AZ17" s="530"/>
    </row>
    <row r="18" spans="2:52" s="34" customFormat="1" ht="31.5" customHeight="1" thickBot="1">
      <c r="B18" s="531" t="s">
        <v>361</v>
      </c>
      <c r="C18" s="531"/>
      <c r="D18" s="531"/>
      <c r="E18" s="531"/>
      <c r="F18" s="531"/>
      <c r="G18" s="531"/>
      <c r="H18" s="531"/>
      <c r="I18" s="531"/>
      <c r="J18" s="531"/>
      <c r="K18" s="531"/>
      <c r="L18" s="531"/>
      <c r="M18" s="531"/>
      <c r="N18" s="531"/>
      <c r="O18" s="531"/>
      <c r="P18" s="531"/>
      <c r="Q18" s="531"/>
      <c r="R18" s="531"/>
      <c r="S18" s="531"/>
      <c r="T18" s="531"/>
      <c r="U18" s="531"/>
      <c r="V18" s="531"/>
      <c r="W18" s="531"/>
      <c r="X18" s="531"/>
      <c r="Y18" s="532"/>
      <c r="Z18" s="533" t="s">
        <v>300</v>
      </c>
      <c r="AA18" s="534"/>
      <c r="AB18" s="535"/>
      <c r="AC18" s="536">
        <f>AC15</f>
        <v>24346029</v>
      </c>
      <c r="AD18" s="537"/>
      <c r="AE18" s="537"/>
      <c r="AF18" s="537"/>
      <c r="AG18" s="537"/>
      <c r="AH18" s="537"/>
      <c r="AI18" s="537"/>
      <c r="AJ18" s="538"/>
      <c r="AK18" s="536">
        <f>AK15</f>
        <v>23569058.000000004</v>
      </c>
      <c r="AL18" s="537"/>
      <c r="AM18" s="537"/>
      <c r="AN18" s="537"/>
      <c r="AO18" s="537"/>
      <c r="AP18" s="537"/>
      <c r="AQ18" s="537"/>
      <c r="AR18" s="538"/>
      <c r="AS18" s="536">
        <f>AS15</f>
        <v>23292255.99861283</v>
      </c>
      <c r="AT18" s="537"/>
      <c r="AU18" s="537"/>
      <c r="AV18" s="537"/>
      <c r="AW18" s="537"/>
      <c r="AX18" s="537"/>
      <c r="AY18" s="537"/>
      <c r="AZ18" s="539"/>
    </row>
    <row r="19" spans="1:52" s="37" customFormat="1" ht="5.25" customHeight="1">
      <c r="A19" s="28"/>
      <c r="B19" s="36"/>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row>
    <row r="20" spans="2:52" s="28" customFormat="1" ht="18" customHeight="1">
      <c r="B20" s="540" t="s">
        <v>362</v>
      </c>
      <c r="C20" s="540"/>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40"/>
      <c r="AP20" s="540"/>
      <c r="AQ20" s="540"/>
      <c r="AR20" s="540"/>
      <c r="AS20" s="540"/>
      <c r="AT20" s="540"/>
      <c r="AU20" s="540"/>
      <c r="AV20" s="540"/>
      <c r="AW20" s="540"/>
      <c r="AX20" s="540"/>
      <c r="AY20" s="540"/>
      <c r="AZ20" s="540"/>
    </row>
    <row r="21" spans="1:53" s="31" customFormat="1" ht="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row>
    <row r="22" spans="1:53" s="31" customFormat="1" ht="15" customHeight="1">
      <c r="A22" s="38"/>
      <c r="B22" s="550" t="s">
        <v>0</v>
      </c>
      <c r="C22" s="550"/>
      <c r="D22" s="550"/>
      <c r="E22" s="550"/>
      <c r="F22" s="550"/>
      <c r="G22" s="550"/>
      <c r="H22" s="550"/>
      <c r="I22" s="550"/>
      <c r="J22" s="550"/>
      <c r="K22" s="550"/>
      <c r="L22" s="550"/>
      <c r="M22" s="550"/>
      <c r="N22" s="550"/>
      <c r="O22" s="550"/>
      <c r="P22" s="550"/>
      <c r="Q22" s="550"/>
      <c r="R22" s="550"/>
      <c r="S22" s="550"/>
      <c r="T22" s="550"/>
      <c r="U22" s="550"/>
      <c r="V22" s="550"/>
      <c r="W22" s="550"/>
      <c r="X22" s="550"/>
      <c r="Y22" s="551"/>
      <c r="Z22" s="556" t="s">
        <v>293</v>
      </c>
      <c r="AA22" s="550"/>
      <c r="AB22" s="551"/>
      <c r="AC22" s="559" t="s">
        <v>363</v>
      </c>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0"/>
      <c r="AZ22" s="560"/>
      <c r="BA22" s="38"/>
    </row>
    <row r="23" spans="1:53" s="31" customFormat="1" ht="24.75" customHeight="1">
      <c r="A23" s="38"/>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3"/>
      <c r="Z23" s="557"/>
      <c r="AA23" s="552"/>
      <c r="AB23" s="553"/>
      <c r="AC23" s="502" t="s">
        <v>513</v>
      </c>
      <c r="AD23" s="496"/>
      <c r="AE23" s="496"/>
      <c r="AF23" s="496"/>
      <c r="AG23" s="496"/>
      <c r="AH23" s="496"/>
      <c r="AI23" s="496"/>
      <c r="AJ23" s="497"/>
      <c r="AK23" s="507" t="s">
        <v>514</v>
      </c>
      <c r="AL23" s="507"/>
      <c r="AM23" s="507"/>
      <c r="AN23" s="507"/>
      <c r="AO23" s="507"/>
      <c r="AP23" s="507"/>
      <c r="AQ23" s="507"/>
      <c r="AR23" s="507"/>
      <c r="AS23" s="496" t="s">
        <v>515</v>
      </c>
      <c r="AT23" s="496"/>
      <c r="AU23" s="496"/>
      <c r="AV23" s="496"/>
      <c r="AW23" s="496"/>
      <c r="AX23" s="496"/>
      <c r="AY23" s="496"/>
      <c r="AZ23" s="496"/>
      <c r="BA23" s="38"/>
    </row>
    <row r="24" spans="1:53" s="31" customFormat="1" ht="24.75" customHeight="1">
      <c r="A24" s="38"/>
      <c r="B24" s="554"/>
      <c r="C24" s="554"/>
      <c r="D24" s="554"/>
      <c r="E24" s="554"/>
      <c r="F24" s="554"/>
      <c r="G24" s="554"/>
      <c r="H24" s="554"/>
      <c r="I24" s="554"/>
      <c r="J24" s="554"/>
      <c r="K24" s="554"/>
      <c r="L24" s="554"/>
      <c r="M24" s="554"/>
      <c r="N24" s="554"/>
      <c r="O24" s="554"/>
      <c r="P24" s="554"/>
      <c r="Q24" s="554"/>
      <c r="R24" s="554"/>
      <c r="S24" s="554"/>
      <c r="T24" s="554"/>
      <c r="U24" s="554"/>
      <c r="V24" s="554"/>
      <c r="W24" s="554"/>
      <c r="X24" s="554"/>
      <c r="Y24" s="555"/>
      <c r="Z24" s="558"/>
      <c r="AA24" s="554"/>
      <c r="AB24" s="555"/>
      <c r="AC24" s="504"/>
      <c r="AD24" s="500"/>
      <c r="AE24" s="500"/>
      <c r="AF24" s="500"/>
      <c r="AG24" s="500"/>
      <c r="AH24" s="500"/>
      <c r="AI24" s="500"/>
      <c r="AJ24" s="501"/>
      <c r="AK24" s="507"/>
      <c r="AL24" s="507"/>
      <c r="AM24" s="507"/>
      <c r="AN24" s="507"/>
      <c r="AO24" s="507"/>
      <c r="AP24" s="507"/>
      <c r="AQ24" s="507"/>
      <c r="AR24" s="507"/>
      <c r="AS24" s="500"/>
      <c r="AT24" s="500"/>
      <c r="AU24" s="500"/>
      <c r="AV24" s="500"/>
      <c r="AW24" s="500"/>
      <c r="AX24" s="500"/>
      <c r="AY24" s="500"/>
      <c r="AZ24" s="500"/>
      <c r="BA24" s="38"/>
    </row>
    <row r="25" spans="1:53" s="35" customFormat="1" ht="15" customHeight="1" thickBot="1">
      <c r="A25" s="39"/>
      <c r="B25" s="568">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9"/>
      <c r="Z25" s="570" t="s">
        <v>12</v>
      </c>
      <c r="AA25" s="568"/>
      <c r="AB25" s="568"/>
      <c r="AC25" s="570" t="s">
        <v>13</v>
      </c>
      <c r="AD25" s="568"/>
      <c r="AE25" s="568"/>
      <c r="AF25" s="568"/>
      <c r="AG25" s="568"/>
      <c r="AH25" s="568"/>
      <c r="AI25" s="568"/>
      <c r="AJ25" s="569"/>
      <c r="AK25" s="570" t="s">
        <v>14</v>
      </c>
      <c r="AL25" s="568"/>
      <c r="AM25" s="568"/>
      <c r="AN25" s="568"/>
      <c r="AO25" s="568"/>
      <c r="AP25" s="568"/>
      <c r="AQ25" s="568"/>
      <c r="AR25" s="569"/>
      <c r="AS25" s="570" t="s">
        <v>15</v>
      </c>
      <c r="AT25" s="568"/>
      <c r="AU25" s="568"/>
      <c r="AV25" s="568"/>
      <c r="AW25" s="568"/>
      <c r="AX25" s="568"/>
      <c r="AY25" s="568"/>
      <c r="AZ25" s="568"/>
      <c r="BA25" s="40"/>
    </row>
    <row r="26" spans="1:53" s="41" customFormat="1" ht="28.5" customHeight="1">
      <c r="A26" s="38"/>
      <c r="B26" s="541" t="s">
        <v>364</v>
      </c>
      <c r="C26" s="542"/>
      <c r="D26" s="542"/>
      <c r="E26" s="542"/>
      <c r="F26" s="542"/>
      <c r="G26" s="542"/>
      <c r="H26" s="542"/>
      <c r="I26" s="542"/>
      <c r="J26" s="542"/>
      <c r="K26" s="542"/>
      <c r="L26" s="542"/>
      <c r="M26" s="542"/>
      <c r="N26" s="542"/>
      <c r="O26" s="542"/>
      <c r="P26" s="542"/>
      <c r="Q26" s="542"/>
      <c r="R26" s="542"/>
      <c r="S26" s="542"/>
      <c r="T26" s="542"/>
      <c r="U26" s="542"/>
      <c r="V26" s="542"/>
      <c r="W26" s="542"/>
      <c r="X26" s="542"/>
      <c r="Y26" s="543"/>
      <c r="Z26" s="544" t="s">
        <v>45</v>
      </c>
      <c r="AA26" s="545"/>
      <c r="AB26" s="546"/>
      <c r="AC26" s="547">
        <f>AO43</f>
        <v>21916469</v>
      </c>
      <c r="AD26" s="548"/>
      <c r="AE26" s="548"/>
      <c r="AF26" s="548"/>
      <c r="AG26" s="548"/>
      <c r="AH26" s="548"/>
      <c r="AI26" s="548"/>
      <c r="AJ26" s="549"/>
      <c r="AK26" s="547">
        <f>AS43</f>
        <v>21689498.000000004</v>
      </c>
      <c r="AL26" s="548"/>
      <c r="AM26" s="548"/>
      <c r="AN26" s="548"/>
      <c r="AO26" s="548"/>
      <c r="AP26" s="548"/>
      <c r="AQ26" s="548"/>
      <c r="AR26" s="549"/>
      <c r="AS26" s="547">
        <f>AW43</f>
        <v>21412695.99861283</v>
      </c>
      <c r="AT26" s="548"/>
      <c r="AU26" s="548"/>
      <c r="AV26" s="548"/>
      <c r="AW26" s="548"/>
      <c r="AX26" s="548"/>
      <c r="AY26" s="548"/>
      <c r="AZ26" s="549"/>
      <c r="BA26" s="38"/>
    </row>
    <row r="27" spans="1:53" s="41" customFormat="1" ht="27" customHeight="1">
      <c r="A27" s="38"/>
      <c r="B27" s="571" t="s">
        <v>365</v>
      </c>
      <c r="C27" s="571"/>
      <c r="D27" s="571"/>
      <c r="E27" s="571"/>
      <c r="F27" s="571"/>
      <c r="G27" s="571"/>
      <c r="H27" s="571"/>
      <c r="I27" s="571"/>
      <c r="J27" s="571"/>
      <c r="K27" s="571"/>
      <c r="L27" s="571"/>
      <c r="M27" s="571"/>
      <c r="N27" s="571"/>
      <c r="O27" s="571"/>
      <c r="P27" s="571"/>
      <c r="Q27" s="571"/>
      <c r="R27" s="571"/>
      <c r="S27" s="571"/>
      <c r="T27" s="571"/>
      <c r="U27" s="571"/>
      <c r="V27" s="571"/>
      <c r="W27" s="571"/>
      <c r="X27" s="571"/>
      <c r="Y27" s="572"/>
      <c r="Z27" s="563" t="s">
        <v>48</v>
      </c>
      <c r="AA27" s="564"/>
      <c r="AB27" s="565"/>
      <c r="AC27" s="573">
        <f>AO66</f>
        <v>550000</v>
      </c>
      <c r="AD27" s="560"/>
      <c r="AE27" s="560"/>
      <c r="AF27" s="560"/>
      <c r="AG27" s="560"/>
      <c r="AH27" s="560"/>
      <c r="AI27" s="560"/>
      <c r="AJ27" s="566"/>
      <c r="AK27" s="559">
        <v>0</v>
      </c>
      <c r="AL27" s="560"/>
      <c r="AM27" s="560"/>
      <c r="AN27" s="560"/>
      <c r="AO27" s="560"/>
      <c r="AP27" s="560"/>
      <c r="AQ27" s="560"/>
      <c r="AR27" s="566"/>
      <c r="AS27" s="559">
        <v>0</v>
      </c>
      <c r="AT27" s="560"/>
      <c r="AU27" s="560"/>
      <c r="AV27" s="560"/>
      <c r="AW27" s="560"/>
      <c r="AX27" s="560"/>
      <c r="AY27" s="560"/>
      <c r="AZ27" s="567"/>
      <c r="BA27" s="38"/>
    </row>
    <row r="28" spans="1:53" s="41" customFormat="1" ht="15.75" customHeight="1" hidden="1">
      <c r="A28" s="38"/>
      <c r="B28" s="561" t="s">
        <v>366</v>
      </c>
      <c r="C28" s="561"/>
      <c r="D28" s="561"/>
      <c r="E28" s="561"/>
      <c r="F28" s="561"/>
      <c r="G28" s="561"/>
      <c r="H28" s="561"/>
      <c r="I28" s="561"/>
      <c r="J28" s="561"/>
      <c r="K28" s="561"/>
      <c r="L28" s="561"/>
      <c r="M28" s="561"/>
      <c r="N28" s="561"/>
      <c r="O28" s="561"/>
      <c r="P28" s="561"/>
      <c r="Q28" s="561"/>
      <c r="R28" s="561"/>
      <c r="S28" s="561"/>
      <c r="T28" s="561"/>
      <c r="U28" s="561"/>
      <c r="V28" s="561"/>
      <c r="W28" s="561"/>
      <c r="X28" s="561"/>
      <c r="Y28" s="562"/>
      <c r="Z28" s="563" t="s">
        <v>297</v>
      </c>
      <c r="AA28" s="564"/>
      <c r="AB28" s="565"/>
      <c r="AC28" s="559"/>
      <c r="AD28" s="560"/>
      <c r="AE28" s="560"/>
      <c r="AF28" s="560"/>
      <c r="AG28" s="560"/>
      <c r="AH28" s="560"/>
      <c r="AI28" s="560"/>
      <c r="AJ28" s="566"/>
      <c r="AK28" s="559"/>
      <c r="AL28" s="560"/>
      <c r="AM28" s="560"/>
      <c r="AN28" s="560"/>
      <c r="AO28" s="560"/>
      <c r="AP28" s="560"/>
      <c r="AQ28" s="560"/>
      <c r="AR28" s="566"/>
      <c r="AS28" s="559"/>
      <c r="AT28" s="560"/>
      <c r="AU28" s="560"/>
      <c r="AV28" s="560"/>
      <c r="AW28" s="560"/>
      <c r="AX28" s="560"/>
      <c r="AY28" s="560"/>
      <c r="AZ28" s="567"/>
      <c r="BA28" s="38"/>
    </row>
    <row r="29" spans="1:53" s="41" customFormat="1" ht="30" customHeight="1" hidden="1">
      <c r="A29" s="38"/>
      <c r="B29" s="561" t="s">
        <v>367</v>
      </c>
      <c r="C29" s="561"/>
      <c r="D29" s="561"/>
      <c r="E29" s="561"/>
      <c r="F29" s="561"/>
      <c r="G29" s="561"/>
      <c r="H29" s="561"/>
      <c r="I29" s="561"/>
      <c r="J29" s="561"/>
      <c r="K29" s="561"/>
      <c r="L29" s="561"/>
      <c r="M29" s="561"/>
      <c r="N29" s="561"/>
      <c r="O29" s="561"/>
      <c r="P29" s="561"/>
      <c r="Q29" s="561"/>
      <c r="R29" s="561"/>
      <c r="S29" s="561"/>
      <c r="T29" s="561"/>
      <c r="U29" s="561"/>
      <c r="V29" s="561"/>
      <c r="W29" s="561"/>
      <c r="X29" s="561"/>
      <c r="Y29" s="562"/>
      <c r="Z29" s="563" t="s">
        <v>298</v>
      </c>
      <c r="AA29" s="564"/>
      <c r="AB29" s="565"/>
      <c r="AC29" s="559"/>
      <c r="AD29" s="560"/>
      <c r="AE29" s="560"/>
      <c r="AF29" s="560"/>
      <c r="AG29" s="560"/>
      <c r="AH29" s="560"/>
      <c r="AI29" s="560"/>
      <c r="AJ29" s="566"/>
      <c r="AK29" s="559"/>
      <c r="AL29" s="560"/>
      <c r="AM29" s="560"/>
      <c r="AN29" s="560"/>
      <c r="AO29" s="560"/>
      <c r="AP29" s="560"/>
      <c r="AQ29" s="560"/>
      <c r="AR29" s="566"/>
      <c r="AS29" s="559"/>
      <c r="AT29" s="560"/>
      <c r="AU29" s="560"/>
      <c r="AV29" s="560"/>
      <c r="AW29" s="560"/>
      <c r="AX29" s="560"/>
      <c r="AY29" s="560"/>
      <c r="AZ29" s="567"/>
      <c r="BA29" s="38"/>
    </row>
    <row r="30" spans="1:53" s="41" customFormat="1" ht="17.25" customHeight="1" hidden="1">
      <c r="A30" s="38"/>
      <c r="B30" s="561" t="s">
        <v>368</v>
      </c>
      <c r="C30" s="561"/>
      <c r="D30" s="561"/>
      <c r="E30" s="561"/>
      <c r="F30" s="561"/>
      <c r="G30" s="561"/>
      <c r="H30" s="561"/>
      <c r="I30" s="561"/>
      <c r="J30" s="561"/>
      <c r="K30" s="561"/>
      <c r="L30" s="561"/>
      <c r="M30" s="561"/>
      <c r="N30" s="561"/>
      <c r="O30" s="561"/>
      <c r="P30" s="561"/>
      <c r="Q30" s="561"/>
      <c r="R30" s="561"/>
      <c r="S30" s="561"/>
      <c r="T30" s="561"/>
      <c r="U30" s="561"/>
      <c r="V30" s="561"/>
      <c r="W30" s="561"/>
      <c r="X30" s="561"/>
      <c r="Y30" s="562"/>
      <c r="Z30" s="563" t="s">
        <v>299</v>
      </c>
      <c r="AA30" s="564"/>
      <c r="AB30" s="565"/>
      <c r="AC30" s="559"/>
      <c r="AD30" s="560"/>
      <c r="AE30" s="560"/>
      <c r="AF30" s="560"/>
      <c r="AG30" s="560"/>
      <c r="AH30" s="560"/>
      <c r="AI30" s="560"/>
      <c r="AJ30" s="566"/>
      <c r="AK30" s="559"/>
      <c r="AL30" s="560"/>
      <c r="AM30" s="560"/>
      <c r="AN30" s="560"/>
      <c r="AO30" s="560"/>
      <c r="AP30" s="560"/>
      <c r="AQ30" s="560"/>
      <c r="AR30" s="566"/>
      <c r="AS30" s="559"/>
      <c r="AT30" s="560"/>
      <c r="AU30" s="560"/>
      <c r="AV30" s="560"/>
      <c r="AW30" s="560"/>
      <c r="AX30" s="560"/>
      <c r="AY30" s="560"/>
      <c r="AZ30" s="567"/>
      <c r="BA30" s="38"/>
    </row>
    <row r="31" spans="1:53" s="41" customFormat="1" ht="27.75" customHeight="1">
      <c r="A31" s="38"/>
      <c r="B31" s="571" t="s">
        <v>369</v>
      </c>
      <c r="C31" s="571"/>
      <c r="D31" s="571"/>
      <c r="E31" s="571"/>
      <c r="F31" s="571"/>
      <c r="G31" s="571"/>
      <c r="H31" s="571"/>
      <c r="I31" s="571"/>
      <c r="J31" s="571"/>
      <c r="K31" s="571"/>
      <c r="L31" s="571"/>
      <c r="M31" s="571"/>
      <c r="N31" s="571"/>
      <c r="O31" s="571"/>
      <c r="P31" s="571"/>
      <c r="Q31" s="571"/>
      <c r="R31" s="571"/>
      <c r="S31" s="571"/>
      <c r="T31" s="571"/>
      <c r="U31" s="571"/>
      <c r="V31" s="571"/>
      <c r="W31" s="571"/>
      <c r="X31" s="571"/>
      <c r="Y31" s="572"/>
      <c r="Z31" s="563" t="s">
        <v>300</v>
      </c>
      <c r="AA31" s="564"/>
      <c r="AB31" s="565"/>
      <c r="AC31" s="573">
        <f>AC82</f>
        <v>1879560</v>
      </c>
      <c r="AD31" s="560"/>
      <c r="AE31" s="560"/>
      <c r="AF31" s="560"/>
      <c r="AG31" s="560"/>
      <c r="AH31" s="560"/>
      <c r="AI31" s="560"/>
      <c r="AJ31" s="566"/>
      <c r="AK31" s="573">
        <f>AK82</f>
        <v>1879560</v>
      </c>
      <c r="AL31" s="560"/>
      <c r="AM31" s="560"/>
      <c r="AN31" s="560"/>
      <c r="AO31" s="560"/>
      <c r="AP31" s="560"/>
      <c r="AQ31" s="560"/>
      <c r="AR31" s="566"/>
      <c r="AS31" s="573">
        <f>AS82</f>
        <v>1879560</v>
      </c>
      <c r="AT31" s="560"/>
      <c r="AU31" s="560"/>
      <c r="AV31" s="560"/>
      <c r="AW31" s="560"/>
      <c r="AX31" s="560"/>
      <c r="AY31" s="560"/>
      <c r="AZ31" s="567"/>
      <c r="BA31" s="38"/>
    </row>
    <row r="32" spans="1:53" s="41" customFormat="1" ht="30.75" customHeight="1" hidden="1">
      <c r="A32" s="38"/>
      <c r="B32" s="571" t="s">
        <v>370</v>
      </c>
      <c r="C32" s="571"/>
      <c r="D32" s="571"/>
      <c r="E32" s="571"/>
      <c r="F32" s="571"/>
      <c r="G32" s="571"/>
      <c r="H32" s="571"/>
      <c r="I32" s="571"/>
      <c r="J32" s="571"/>
      <c r="K32" s="571"/>
      <c r="L32" s="571"/>
      <c r="M32" s="571"/>
      <c r="N32" s="571"/>
      <c r="O32" s="571"/>
      <c r="P32" s="571"/>
      <c r="Q32" s="571"/>
      <c r="R32" s="571"/>
      <c r="S32" s="571"/>
      <c r="T32" s="571"/>
      <c r="U32" s="571"/>
      <c r="V32" s="571"/>
      <c r="W32" s="571"/>
      <c r="X32" s="571"/>
      <c r="Y32" s="572"/>
      <c r="Z32" s="563" t="s">
        <v>301</v>
      </c>
      <c r="AA32" s="564"/>
      <c r="AB32" s="565"/>
      <c r="AC32" s="559"/>
      <c r="AD32" s="560"/>
      <c r="AE32" s="560"/>
      <c r="AF32" s="560"/>
      <c r="AG32" s="560"/>
      <c r="AH32" s="560"/>
      <c r="AI32" s="560"/>
      <c r="AJ32" s="566"/>
      <c r="AK32" s="559"/>
      <c r="AL32" s="560"/>
      <c r="AM32" s="560"/>
      <c r="AN32" s="560"/>
      <c r="AO32" s="560"/>
      <c r="AP32" s="560"/>
      <c r="AQ32" s="560"/>
      <c r="AR32" s="566"/>
      <c r="AS32" s="559"/>
      <c r="AT32" s="560"/>
      <c r="AU32" s="560"/>
      <c r="AV32" s="560"/>
      <c r="AW32" s="560"/>
      <c r="AX32" s="560"/>
      <c r="AY32" s="560"/>
      <c r="AZ32" s="567"/>
      <c r="BA32" s="38"/>
    </row>
    <row r="33" spans="1:53" s="41" customFormat="1" ht="30.75" customHeight="1" hidden="1">
      <c r="A33" s="38"/>
      <c r="B33" s="561" t="s">
        <v>371</v>
      </c>
      <c r="C33" s="561"/>
      <c r="D33" s="561"/>
      <c r="E33" s="561"/>
      <c r="F33" s="561"/>
      <c r="G33" s="561"/>
      <c r="H33" s="561"/>
      <c r="I33" s="561"/>
      <c r="J33" s="561"/>
      <c r="K33" s="561"/>
      <c r="L33" s="561"/>
      <c r="M33" s="561"/>
      <c r="N33" s="561"/>
      <c r="O33" s="561"/>
      <c r="P33" s="561"/>
      <c r="Q33" s="561"/>
      <c r="R33" s="561"/>
      <c r="S33" s="561"/>
      <c r="T33" s="561"/>
      <c r="U33" s="561"/>
      <c r="V33" s="561"/>
      <c r="W33" s="561"/>
      <c r="X33" s="561"/>
      <c r="Y33" s="562"/>
      <c r="Z33" s="563" t="s">
        <v>372</v>
      </c>
      <c r="AA33" s="564"/>
      <c r="AB33" s="565"/>
      <c r="AC33" s="559"/>
      <c r="AD33" s="560"/>
      <c r="AE33" s="560"/>
      <c r="AF33" s="560"/>
      <c r="AG33" s="560"/>
      <c r="AH33" s="560"/>
      <c r="AI33" s="560"/>
      <c r="AJ33" s="566"/>
      <c r="AK33" s="559"/>
      <c r="AL33" s="560"/>
      <c r="AM33" s="560"/>
      <c r="AN33" s="560"/>
      <c r="AO33" s="560"/>
      <c r="AP33" s="560"/>
      <c r="AQ33" s="560"/>
      <c r="AR33" s="566"/>
      <c r="AS33" s="559"/>
      <c r="AT33" s="560"/>
      <c r="AU33" s="560"/>
      <c r="AV33" s="560"/>
      <c r="AW33" s="560"/>
      <c r="AX33" s="560"/>
      <c r="AY33" s="560"/>
      <c r="AZ33" s="567"/>
      <c r="BA33" s="38"/>
    </row>
    <row r="34" spans="1:53" s="31" customFormat="1" ht="18" customHeight="1" thickBot="1">
      <c r="A34" s="38"/>
      <c r="B34" s="574" t="s">
        <v>302</v>
      </c>
      <c r="C34" s="575"/>
      <c r="D34" s="575"/>
      <c r="E34" s="575"/>
      <c r="F34" s="575"/>
      <c r="G34" s="575"/>
      <c r="H34" s="575"/>
      <c r="I34" s="575"/>
      <c r="J34" s="575"/>
      <c r="K34" s="575"/>
      <c r="L34" s="575"/>
      <c r="M34" s="575"/>
      <c r="N34" s="575"/>
      <c r="O34" s="575"/>
      <c r="P34" s="575"/>
      <c r="Q34" s="575"/>
      <c r="R34" s="575"/>
      <c r="S34" s="575"/>
      <c r="T34" s="575"/>
      <c r="U34" s="575"/>
      <c r="V34" s="575"/>
      <c r="W34" s="575"/>
      <c r="X34" s="575"/>
      <c r="Y34" s="576"/>
      <c r="Z34" s="577" t="s">
        <v>303</v>
      </c>
      <c r="AA34" s="578"/>
      <c r="AB34" s="579"/>
      <c r="AC34" s="580">
        <f>AC26+AC27+AC31</f>
        <v>24346029</v>
      </c>
      <c r="AD34" s="581"/>
      <c r="AE34" s="581"/>
      <c r="AF34" s="581"/>
      <c r="AG34" s="581"/>
      <c r="AH34" s="581"/>
      <c r="AI34" s="581"/>
      <c r="AJ34" s="582"/>
      <c r="AK34" s="580">
        <f>AK26+AK27+AK31</f>
        <v>23569058.000000004</v>
      </c>
      <c r="AL34" s="581"/>
      <c r="AM34" s="581"/>
      <c r="AN34" s="581"/>
      <c r="AO34" s="581"/>
      <c r="AP34" s="581"/>
      <c r="AQ34" s="581"/>
      <c r="AR34" s="582"/>
      <c r="AS34" s="580">
        <f>AS26+AS27+AS31</f>
        <v>23292255.99861283</v>
      </c>
      <c r="AT34" s="581"/>
      <c r="AU34" s="581"/>
      <c r="AV34" s="581"/>
      <c r="AW34" s="581"/>
      <c r="AX34" s="581"/>
      <c r="AY34" s="581"/>
      <c r="AZ34" s="583"/>
      <c r="BA34" s="38"/>
    </row>
    <row r="35" spans="1:52" s="37" customFormat="1" ht="15" customHeight="1">
      <c r="A35" s="28"/>
      <c r="B35" s="36"/>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s="41" customFormat="1" ht="18" customHeight="1">
      <c r="A36" s="42"/>
      <c r="B36" s="495" t="s">
        <v>373</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row>
    <row r="37" spans="1:52" s="31" customFormat="1" ht="7.5" customHeight="1">
      <c r="A37" s="42"/>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row>
    <row r="38" spans="1:67" s="31" customFormat="1" ht="33" customHeight="1">
      <c r="A38" s="45"/>
      <c r="B38" s="529" t="s">
        <v>306</v>
      </c>
      <c r="C38" s="507"/>
      <c r="D38" s="507"/>
      <c r="E38" s="507"/>
      <c r="F38" s="507"/>
      <c r="G38" s="507"/>
      <c r="H38" s="507"/>
      <c r="I38" s="507"/>
      <c r="J38" s="507"/>
      <c r="K38" s="507"/>
      <c r="L38" s="507"/>
      <c r="M38" s="507"/>
      <c r="N38" s="507"/>
      <c r="O38" s="496" t="s">
        <v>1</v>
      </c>
      <c r="P38" s="497"/>
      <c r="Q38" s="505" t="s">
        <v>374</v>
      </c>
      <c r="R38" s="506"/>
      <c r="S38" s="506"/>
      <c r="T38" s="506"/>
      <c r="U38" s="506"/>
      <c r="V38" s="506"/>
      <c r="W38" s="506"/>
      <c r="X38" s="506"/>
      <c r="Y38" s="506"/>
      <c r="Z38" s="506"/>
      <c r="AA38" s="506"/>
      <c r="AB38" s="529"/>
      <c r="AC38" s="505" t="s">
        <v>307</v>
      </c>
      <c r="AD38" s="506"/>
      <c r="AE38" s="506"/>
      <c r="AF38" s="506"/>
      <c r="AG38" s="506"/>
      <c r="AH38" s="506"/>
      <c r="AI38" s="506"/>
      <c r="AJ38" s="506"/>
      <c r="AK38" s="506"/>
      <c r="AL38" s="506"/>
      <c r="AM38" s="506"/>
      <c r="AN38" s="529"/>
      <c r="AO38" s="505" t="s">
        <v>375</v>
      </c>
      <c r="AP38" s="506"/>
      <c r="AQ38" s="506"/>
      <c r="AR38" s="506"/>
      <c r="AS38" s="506"/>
      <c r="AT38" s="506"/>
      <c r="AU38" s="506"/>
      <c r="AV38" s="506"/>
      <c r="AW38" s="506"/>
      <c r="AX38" s="506"/>
      <c r="AY38" s="506"/>
      <c r="AZ38" s="506"/>
      <c r="BL38" s="105">
        <f>Q41+Q42</f>
        <v>92392.25</v>
      </c>
      <c r="BM38">
        <v>2022</v>
      </c>
      <c r="BN38">
        <v>2023</v>
      </c>
      <c r="BO38">
        <v>2024</v>
      </c>
    </row>
    <row r="39" spans="1:67" s="31" customFormat="1" ht="71.25" customHeight="1">
      <c r="A39" s="45"/>
      <c r="B39" s="529"/>
      <c r="C39" s="507"/>
      <c r="D39" s="507"/>
      <c r="E39" s="507"/>
      <c r="F39" s="507"/>
      <c r="G39" s="507"/>
      <c r="H39" s="507"/>
      <c r="I39" s="507"/>
      <c r="J39" s="507"/>
      <c r="K39" s="507"/>
      <c r="L39" s="507"/>
      <c r="M39" s="507"/>
      <c r="N39" s="507"/>
      <c r="O39" s="500"/>
      <c r="P39" s="501"/>
      <c r="Q39" s="505" t="s">
        <v>523</v>
      </c>
      <c r="R39" s="506"/>
      <c r="S39" s="506"/>
      <c r="T39" s="529"/>
      <c r="U39" s="505" t="s">
        <v>524</v>
      </c>
      <c r="V39" s="506"/>
      <c r="W39" s="506"/>
      <c r="X39" s="529"/>
      <c r="Y39" s="505" t="s">
        <v>525</v>
      </c>
      <c r="Z39" s="506"/>
      <c r="AA39" s="506"/>
      <c r="AB39" s="529"/>
      <c r="AC39" s="505" t="s">
        <v>523</v>
      </c>
      <c r="AD39" s="506"/>
      <c r="AE39" s="506"/>
      <c r="AF39" s="529"/>
      <c r="AG39" s="505" t="s">
        <v>524</v>
      </c>
      <c r="AH39" s="506"/>
      <c r="AI39" s="506"/>
      <c r="AJ39" s="529"/>
      <c r="AK39" s="505" t="s">
        <v>525</v>
      </c>
      <c r="AL39" s="506"/>
      <c r="AM39" s="506"/>
      <c r="AN39" s="529"/>
      <c r="AO39" s="505" t="s">
        <v>523</v>
      </c>
      <c r="AP39" s="506"/>
      <c r="AQ39" s="506"/>
      <c r="AR39" s="529"/>
      <c r="AS39" s="505" t="s">
        <v>524</v>
      </c>
      <c r="AT39" s="506"/>
      <c r="AU39" s="506"/>
      <c r="AV39" s="529"/>
      <c r="AW39" s="505" t="s">
        <v>525</v>
      </c>
      <c r="AX39" s="506"/>
      <c r="AY39" s="506"/>
      <c r="AZ39" s="529"/>
      <c r="BG39" s="31" t="s">
        <v>425</v>
      </c>
      <c r="BL39" s="107">
        <f>Q41*100/BL38/100</f>
        <v>0.6415148456715797</v>
      </c>
      <c r="BM39" s="105">
        <v>9845846</v>
      </c>
      <c r="BN39" s="106">
        <v>9618875</v>
      </c>
      <c r="BO39" s="106">
        <v>9342073</v>
      </c>
    </row>
    <row r="40" spans="1:67" s="47" customFormat="1" ht="15" customHeight="1" thickBot="1">
      <c r="A40" s="46"/>
      <c r="B40" s="584">
        <v>1</v>
      </c>
      <c r="C40" s="585"/>
      <c r="D40" s="585"/>
      <c r="E40" s="585"/>
      <c r="F40" s="585"/>
      <c r="G40" s="585"/>
      <c r="H40" s="585"/>
      <c r="I40" s="585"/>
      <c r="J40" s="585"/>
      <c r="K40" s="585"/>
      <c r="L40" s="585"/>
      <c r="M40" s="585"/>
      <c r="N40" s="585"/>
      <c r="O40" s="586">
        <v>2</v>
      </c>
      <c r="P40" s="587"/>
      <c r="Q40" s="588">
        <v>3</v>
      </c>
      <c r="R40" s="589"/>
      <c r="S40" s="589"/>
      <c r="T40" s="590"/>
      <c r="U40" s="588">
        <v>4</v>
      </c>
      <c r="V40" s="589"/>
      <c r="W40" s="589"/>
      <c r="X40" s="590"/>
      <c r="Y40" s="588">
        <v>5</v>
      </c>
      <c r="Z40" s="589"/>
      <c r="AA40" s="589"/>
      <c r="AB40" s="590"/>
      <c r="AC40" s="588">
        <v>6</v>
      </c>
      <c r="AD40" s="589"/>
      <c r="AE40" s="589"/>
      <c r="AF40" s="590"/>
      <c r="AG40" s="588">
        <v>7</v>
      </c>
      <c r="AH40" s="589"/>
      <c r="AI40" s="589"/>
      <c r="AJ40" s="590"/>
      <c r="AK40" s="588">
        <v>8</v>
      </c>
      <c r="AL40" s="589"/>
      <c r="AM40" s="589"/>
      <c r="AN40" s="590"/>
      <c r="AO40" s="588">
        <v>9</v>
      </c>
      <c r="AP40" s="589"/>
      <c r="AQ40" s="589"/>
      <c r="AR40" s="590"/>
      <c r="AS40" s="588">
        <v>10</v>
      </c>
      <c r="AT40" s="589"/>
      <c r="AU40" s="589"/>
      <c r="AV40" s="590"/>
      <c r="AW40" s="588">
        <v>11</v>
      </c>
      <c r="AX40" s="589"/>
      <c r="AY40" s="589"/>
      <c r="AZ40" s="589"/>
      <c r="BG40" s="47" t="s">
        <v>424</v>
      </c>
      <c r="BL40" s="107">
        <f>Q42*100/BL38/100</f>
        <v>0.35848515432842043</v>
      </c>
      <c r="BM40" s="108">
        <v>12070623</v>
      </c>
      <c r="BN40" s="109">
        <v>12070623</v>
      </c>
      <c r="BO40" s="109">
        <f>BN40</f>
        <v>12070623</v>
      </c>
    </row>
    <row r="41" spans="1:67" s="48" customFormat="1" ht="48" customHeight="1">
      <c r="A41" s="45"/>
      <c r="B41" s="595" t="s">
        <v>324</v>
      </c>
      <c r="C41" s="595"/>
      <c r="D41" s="595"/>
      <c r="E41" s="595"/>
      <c r="F41" s="595"/>
      <c r="G41" s="595"/>
      <c r="H41" s="595"/>
      <c r="I41" s="595"/>
      <c r="J41" s="595"/>
      <c r="K41" s="595"/>
      <c r="L41" s="595"/>
      <c r="M41" s="595"/>
      <c r="N41" s="596"/>
      <c r="O41" s="598" t="s">
        <v>45</v>
      </c>
      <c r="P41" s="599"/>
      <c r="Q41" s="600">
        <v>59271</v>
      </c>
      <c r="R41" s="601"/>
      <c r="S41" s="601"/>
      <c r="T41" s="602"/>
      <c r="U41" s="600">
        <f>BN43</f>
        <v>58218.13791700434</v>
      </c>
      <c r="V41" s="601"/>
      <c r="W41" s="601"/>
      <c r="X41" s="602"/>
      <c r="Y41" s="600">
        <f>BO43</f>
        <v>57716.648612825426</v>
      </c>
      <c r="Z41" s="601"/>
      <c r="AA41" s="601"/>
      <c r="AB41" s="602"/>
      <c r="AC41" s="592">
        <v>239</v>
      </c>
      <c r="AD41" s="593"/>
      <c r="AE41" s="593"/>
      <c r="AF41" s="594"/>
      <c r="AG41" s="592">
        <v>239</v>
      </c>
      <c r="AH41" s="593"/>
      <c r="AI41" s="593"/>
      <c r="AJ41" s="594"/>
      <c r="AK41" s="592">
        <v>239</v>
      </c>
      <c r="AL41" s="593"/>
      <c r="AM41" s="593"/>
      <c r="AN41" s="594"/>
      <c r="AO41" s="600">
        <f>Q41*AC41</f>
        <v>14165769</v>
      </c>
      <c r="AP41" s="601">
        <f>AJ41*AM41+1.14</f>
        <v>1.14</v>
      </c>
      <c r="AQ41" s="601">
        <f>AK41*AN41+1.14</f>
        <v>1.14</v>
      </c>
      <c r="AR41" s="602">
        <f>AL41*AO41+1.14</f>
        <v>1.14</v>
      </c>
      <c r="AS41" s="600">
        <f>U41*AG41</f>
        <v>13914134.962164037</v>
      </c>
      <c r="AT41" s="601" t="e">
        <f aca="true" t="shared" si="0" ref="AT41:AV42">(AS41*100/AS51)*AW52/100</f>
        <v>#DIV/0!</v>
      </c>
      <c r="AU41" s="601" t="e">
        <f t="shared" si="0"/>
        <v>#DIV/0!</v>
      </c>
      <c r="AV41" s="602" t="e">
        <f t="shared" si="0"/>
        <v>#DIV/0!</v>
      </c>
      <c r="AW41" s="600">
        <f>Y41*AK41</f>
        <v>13794279.018465277</v>
      </c>
      <c r="AX41" s="601" t="e">
        <f>(AW41*100/AW51)*BA52/100</f>
        <v>#DIV/0!</v>
      </c>
      <c r="AY41" s="601" t="e">
        <f>(AX41*100/AX51)*BB52/100</f>
        <v>#DIV/0!</v>
      </c>
      <c r="AZ41" s="606" t="e">
        <f>(AY41*100/AY51)*BC52/100</f>
        <v>#DIV/0!</v>
      </c>
      <c r="BG41" s="104"/>
      <c r="BH41" s="104"/>
      <c r="BI41" s="104"/>
      <c r="BJ41" s="104"/>
      <c r="BL41" s="107"/>
      <c r="BM41" s="105">
        <f>BM39+BM40</f>
        <v>21916469</v>
      </c>
      <c r="BN41" s="105">
        <f>BN39+BN40</f>
        <v>21689498</v>
      </c>
      <c r="BO41" s="105">
        <f>BO39+BO40</f>
        <v>21412696</v>
      </c>
    </row>
    <row r="42" spans="1:67" s="48" customFormat="1" ht="27" customHeight="1">
      <c r="A42" s="45"/>
      <c r="B42" s="595" t="s">
        <v>325</v>
      </c>
      <c r="C42" s="595"/>
      <c r="D42" s="595"/>
      <c r="E42" s="595"/>
      <c r="F42" s="595"/>
      <c r="G42" s="595"/>
      <c r="H42" s="595"/>
      <c r="I42" s="595"/>
      <c r="J42" s="595"/>
      <c r="K42" s="595"/>
      <c r="L42" s="595"/>
      <c r="M42" s="595"/>
      <c r="N42" s="596"/>
      <c r="O42" s="489" t="s">
        <v>48</v>
      </c>
      <c r="P42" s="490"/>
      <c r="Q42" s="481">
        <v>33121.25</v>
      </c>
      <c r="R42" s="482"/>
      <c r="S42" s="482"/>
      <c r="T42" s="597"/>
      <c r="U42" s="481">
        <f>BN42</f>
        <v>32669.592595949438</v>
      </c>
      <c r="V42" s="482"/>
      <c r="W42" s="482"/>
      <c r="X42" s="597"/>
      <c r="Y42" s="481">
        <f>BO42</f>
        <v>32252.662311544333</v>
      </c>
      <c r="Z42" s="482"/>
      <c r="AA42" s="482"/>
      <c r="AB42" s="597"/>
      <c r="AC42" s="504">
        <v>238</v>
      </c>
      <c r="AD42" s="500"/>
      <c r="AE42" s="500"/>
      <c r="AF42" s="501"/>
      <c r="AG42" s="504">
        <v>238</v>
      </c>
      <c r="AH42" s="500"/>
      <c r="AI42" s="500"/>
      <c r="AJ42" s="501"/>
      <c r="AK42" s="504">
        <v>238</v>
      </c>
      <c r="AL42" s="500"/>
      <c r="AM42" s="500"/>
      <c r="AN42" s="501"/>
      <c r="AO42" s="481">
        <f>Q42*AC42-132159.32+1.82</f>
        <v>7750700</v>
      </c>
      <c r="AP42" s="482">
        <f>AJ42*AM42+1.1</f>
        <v>1.1</v>
      </c>
      <c r="AQ42" s="482">
        <f>AK42*AN42+1.1</f>
        <v>1.1</v>
      </c>
      <c r="AR42" s="597">
        <f>AL42*AO42+1.1</f>
        <v>1.1</v>
      </c>
      <c r="AS42" s="603">
        <f>U42*AG42</f>
        <v>7775363.037835966</v>
      </c>
      <c r="AT42" s="604" t="e">
        <f t="shared" si="0"/>
        <v>#DIV/0!</v>
      </c>
      <c r="AU42" s="604" t="e">
        <f t="shared" si="0"/>
        <v>#DIV/0!</v>
      </c>
      <c r="AV42" s="605" t="e">
        <f t="shared" si="0"/>
        <v>#DIV/0!</v>
      </c>
      <c r="AW42" s="481">
        <f>Y42*AK42-57716.65</f>
        <v>7618416.980147551</v>
      </c>
      <c r="AX42" s="482" t="e">
        <f>(AW42*100/AW51)*BA52/100</f>
        <v>#DIV/0!</v>
      </c>
      <c r="AY42" s="482" t="e">
        <f>(AX42*100/AX51)*BB52/100</f>
        <v>#DIV/0!</v>
      </c>
      <c r="AZ42" s="483" t="e">
        <f>(AY42*100/AY51)*BC52/100</f>
        <v>#DIV/0!</v>
      </c>
      <c r="BG42" s="31" t="s">
        <v>424</v>
      </c>
      <c r="BH42" s="104"/>
      <c r="BI42" s="104"/>
      <c r="BJ42" s="104"/>
      <c r="BL42" s="107"/>
      <c r="BM42" s="105"/>
      <c r="BN42" s="105">
        <f>BL40*BN41/AG42</f>
        <v>32669.592595949438</v>
      </c>
      <c r="BO42" s="105">
        <f>BL40*BO41/AK42</f>
        <v>32252.662311544333</v>
      </c>
    </row>
    <row r="43" spans="1:67" s="48" customFormat="1" ht="18" customHeight="1" thickBot="1">
      <c r="A43" s="45"/>
      <c r="B43" s="611" t="s">
        <v>309</v>
      </c>
      <c r="C43" s="612"/>
      <c r="D43" s="612"/>
      <c r="E43" s="612"/>
      <c r="F43" s="612"/>
      <c r="G43" s="613"/>
      <c r="H43" s="613"/>
      <c r="I43" s="613"/>
      <c r="J43" s="613"/>
      <c r="K43" s="613"/>
      <c r="L43" s="613"/>
      <c r="M43" s="613"/>
      <c r="N43" s="613"/>
      <c r="O43" s="614">
        <v>9000</v>
      </c>
      <c r="P43" s="615"/>
      <c r="Q43" s="607" t="s">
        <v>46</v>
      </c>
      <c r="R43" s="607"/>
      <c r="S43" s="607"/>
      <c r="T43" s="607"/>
      <c r="U43" s="607" t="s">
        <v>46</v>
      </c>
      <c r="V43" s="607"/>
      <c r="W43" s="607"/>
      <c r="X43" s="607"/>
      <c r="Y43" s="607" t="s">
        <v>46</v>
      </c>
      <c r="Z43" s="607"/>
      <c r="AA43" s="607"/>
      <c r="AB43" s="607"/>
      <c r="AC43" s="607" t="s">
        <v>46</v>
      </c>
      <c r="AD43" s="607"/>
      <c r="AE43" s="607"/>
      <c r="AF43" s="607"/>
      <c r="AG43" s="607" t="s">
        <v>46</v>
      </c>
      <c r="AH43" s="607"/>
      <c r="AI43" s="607"/>
      <c r="AJ43" s="607"/>
      <c r="AK43" s="607" t="s">
        <v>46</v>
      </c>
      <c r="AL43" s="607"/>
      <c r="AM43" s="607"/>
      <c r="AN43" s="607"/>
      <c r="AO43" s="608">
        <f>AO41+AO42</f>
        <v>21916469</v>
      </c>
      <c r="AP43" s="609"/>
      <c r="AQ43" s="609"/>
      <c r="AR43" s="609"/>
      <c r="AS43" s="608">
        <f>AS41+AS42</f>
        <v>21689498.000000004</v>
      </c>
      <c r="AT43" s="609"/>
      <c r="AU43" s="609"/>
      <c r="AV43" s="609"/>
      <c r="AW43" s="608">
        <f>AW41+AW42</f>
        <v>21412695.99861283</v>
      </c>
      <c r="AX43" s="609"/>
      <c r="AY43" s="609"/>
      <c r="AZ43" s="609"/>
      <c r="BG43" s="47" t="s">
        <v>425</v>
      </c>
      <c r="BH43" s="104"/>
      <c r="BI43" s="104"/>
      <c r="BJ43" s="104"/>
      <c r="BK43" s="104"/>
      <c r="BL43" s="107"/>
      <c r="BM43" s="105"/>
      <c r="BN43" s="105">
        <f>BL39*BN41/AG41</f>
        <v>58218.13791700434</v>
      </c>
      <c r="BO43" s="105">
        <f>BL39*BO41/AK42</f>
        <v>57716.648612825426</v>
      </c>
    </row>
    <row r="44" spans="1:67" s="48" customFormat="1" ht="9.75" customHeight="1">
      <c r="A44" s="42"/>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G44" s="104"/>
      <c r="BH44" s="104"/>
      <c r="BI44" s="104"/>
      <c r="BJ44" s="104"/>
      <c r="BK44" s="104"/>
      <c r="BL44" s="107"/>
      <c r="BM44" s="105"/>
      <c r="BN44" s="106"/>
      <c r="BO44" s="106"/>
    </row>
    <row r="45" spans="1:67" ht="14.25">
      <c r="A45" s="20"/>
      <c r="B45" s="610" t="s">
        <v>376</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G45" s="105"/>
      <c r="BH45" s="105"/>
      <c r="BI45" s="105"/>
      <c r="BJ45" s="105"/>
      <c r="BK45" s="105"/>
      <c r="BL45" s="107"/>
      <c r="BM45" s="105">
        <f>AO43-BM41</f>
        <v>0</v>
      </c>
      <c r="BN45" s="106"/>
      <c r="BO45" s="106"/>
    </row>
    <row r="46" spans="1:67" ht="15">
      <c r="A46" s="23"/>
      <c r="B46" s="23"/>
      <c r="C46" s="23"/>
      <c r="D46" s="23"/>
      <c r="E46" s="23"/>
      <c r="F46" s="23"/>
      <c r="G46" s="23"/>
      <c r="H46" s="23"/>
      <c r="I46" s="23"/>
      <c r="J46" s="23"/>
      <c r="K46" s="23"/>
      <c r="L46" s="23"/>
      <c r="M46" s="23"/>
      <c r="N46" s="23"/>
      <c r="O46" s="23"/>
      <c r="P46" s="23"/>
      <c r="Q46" s="23"/>
      <c r="R46" s="23"/>
      <c r="S46" s="23"/>
      <c r="T46" s="23"/>
      <c r="U46" s="23"/>
      <c r="V46" s="23"/>
      <c r="W46" s="23"/>
      <c r="BG46" s="105">
        <f>21113337.34-AO43</f>
        <v>-803131.6600000001</v>
      </c>
      <c r="BL46" s="107"/>
      <c r="BM46" s="105"/>
      <c r="BN46" s="106"/>
      <c r="BO46" s="105">
        <f>BO41-AW43</f>
        <v>0.001387171447277069</v>
      </c>
    </row>
    <row r="47" spans="1:67" ht="15">
      <c r="A47" s="49"/>
      <c r="B47" s="619" t="s">
        <v>310</v>
      </c>
      <c r="C47" s="619"/>
      <c r="D47" s="619"/>
      <c r="E47" s="619"/>
      <c r="F47" s="619"/>
      <c r="G47" s="619"/>
      <c r="H47" s="619"/>
      <c r="I47" s="619"/>
      <c r="J47" s="619"/>
      <c r="K47" s="619"/>
      <c r="L47" s="619"/>
      <c r="M47" s="619"/>
      <c r="N47" s="619"/>
      <c r="O47" s="619"/>
      <c r="P47" s="619"/>
      <c r="Q47" s="619"/>
      <c r="R47" s="620"/>
      <c r="S47" s="621" t="s">
        <v>311</v>
      </c>
      <c r="T47" s="619"/>
      <c r="U47" s="619"/>
      <c r="V47" s="619"/>
      <c r="W47" s="619"/>
      <c r="X47" s="619"/>
      <c r="Y47" s="619"/>
      <c r="Z47" s="620"/>
      <c r="AA47" s="622" t="s">
        <v>312</v>
      </c>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4"/>
      <c r="BL47" s="107"/>
      <c r="BM47" s="105">
        <f>BM41-AO43</f>
        <v>0</v>
      </c>
      <c r="BN47" s="106"/>
      <c r="BO47" s="106"/>
    </row>
    <row r="48" spans="1:67" ht="27.75" customHeight="1">
      <c r="A48" s="21"/>
      <c r="B48" s="625" t="s">
        <v>318</v>
      </c>
      <c r="C48" s="625"/>
      <c r="D48" s="625"/>
      <c r="E48" s="625"/>
      <c r="F48" s="625"/>
      <c r="G48" s="625"/>
      <c r="H48" s="625"/>
      <c r="I48" s="625"/>
      <c r="J48" s="625"/>
      <c r="K48" s="625"/>
      <c r="L48" s="625"/>
      <c r="M48" s="625"/>
      <c r="N48" s="625"/>
      <c r="O48" s="625"/>
      <c r="P48" s="625"/>
      <c r="Q48" s="625"/>
      <c r="R48" s="626"/>
      <c r="S48" s="627" t="s">
        <v>313</v>
      </c>
      <c r="T48" s="628"/>
      <c r="U48" s="628"/>
      <c r="V48" s="628"/>
      <c r="W48" s="628"/>
      <c r="X48" s="628"/>
      <c r="Y48" s="628"/>
      <c r="Z48" s="629"/>
      <c r="AA48" s="616" t="s">
        <v>314</v>
      </c>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8"/>
      <c r="BL48" s="107"/>
      <c r="BM48" s="105"/>
      <c r="BN48" s="106"/>
      <c r="BO48" s="106"/>
    </row>
    <row r="49" spans="1:67" ht="42.75" customHeight="1">
      <c r="A49" s="50"/>
      <c r="B49" s="630" t="s">
        <v>315</v>
      </c>
      <c r="C49" s="630"/>
      <c r="D49" s="630"/>
      <c r="E49" s="630"/>
      <c r="F49" s="630"/>
      <c r="G49" s="630"/>
      <c r="H49" s="630"/>
      <c r="I49" s="630"/>
      <c r="J49" s="630"/>
      <c r="K49" s="630"/>
      <c r="L49" s="630"/>
      <c r="M49" s="630"/>
      <c r="N49" s="630"/>
      <c r="O49" s="630"/>
      <c r="P49" s="630"/>
      <c r="Q49" s="630"/>
      <c r="R49" s="631"/>
      <c r="S49" s="627" t="s">
        <v>319</v>
      </c>
      <c r="T49" s="628"/>
      <c r="U49" s="628"/>
      <c r="V49" s="628"/>
      <c r="W49" s="628"/>
      <c r="X49" s="628"/>
      <c r="Y49" s="628"/>
      <c r="Z49" s="629"/>
      <c r="AA49" s="616" t="s">
        <v>320</v>
      </c>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8"/>
      <c r="BL49" s="107"/>
      <c r="BM49" s="105"/>
      <c r="BN49" s="106"/>
      <c r="BO49" s="106"/>
    </row>
    <row r="50" spans="1:67" ht="54" customHeight="1">
      <c r="A50" s="50"/>
      <c r="B50" s="630" t="s">
        <v>315</v>
      </c>
      <c r="C50" s="630"/>
      <c r="D50" s="630"/>
      <c r="E50" s="630"/>
      <c r="F50" s="630"/>
      <c r="G50" s="630"/>
      <c r="H50" s="630"/>
      <c r="I50" s="630"/>
      <c r="J50" s="630"/>
      <c r="K50" s="630"/>
      <c r="L50" s="630"/>
      <c r="M50" s="630"/>
      <c r="N50" s="630"/>
      <c r="O50" s="630"/>
      <c r="P50" s="630"/>
      <c r="Q50" s="630"/>
      <c r="R50" s="631"/>
      <c r="S50" s="627" t="s">
        <v>316</v>
      </c>
      <c r="T50" s="628"/>
      <c r="U50" s="628"/>
      <c r="V50" s="628"/>
      <c r="W50" s="628"/>
      <c r="X50" s="628"/>
      <c r="Y50" s="628"/>
      <c r="Z50" s="629"/>
      <c r="AA50" s="616" t="s">
        <v>317</v>
      </c>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8"/>
      <c r="BL50" s="107"/>
      <c r="BM50" s="105"/>
      <c r="BN50" s="106"/>
      <c r="BO50" s="106"/>
    </row>
    <row r="51" spans="1:67" s="48" customFormat="1" ht="9.75" customHeight="1">
      <c r="A51" s="42"/>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L51" s="107"/>
      <c r="BM51" s="105"/>
      <c r="BN51" s="106"/>
      <c r="BO51" s="106"/>
    </row>
    <row r="52" spans="1:67" s="31" customFormat="1" ht="18" customHeight="1">
      <c r="A52" s="42"/>
      <c r="B52" s="636" t="s">
        <v>377</v>
      </c>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L52" s="107"/>
      <c r="BM52" s="105">
        <f>SUM(BM39:BM51)</f>
        <v>43832938</v>
      </c>
      <c r="BN52" s="106">
        <f>SUM(BN39:BN51)</f>
        <v>43469883.730512954</v>
      </c>
      <c r="BO52" s="106">
        <f>SUM(BO39:BO51)</f>
        <v>42915361.312311545</v>
      </c>
    </row>
    <row r="53" spans="1:67" s="31" customFormat="1" ht="7.5" customHeight="1">
      <c r="A53" s="28"/>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L53"/>
      <c r="BM53"/>
      <c r="BN53"/>
      <c r="BO53"/>
    </row>
    <row r="54" spans="1:67" s="31" customFormat="1" ht="32.25" customHeight="1">
      <c r="A54" s="45"/>
      <c r="B54" s="529" t="s">
        <v>306</v>
      </c>
      <c r="C54" s="507"/>
      <c r="D54" s="507"/>
      <c r="E54" s="507"/>
      <c r="F54" s="507"/>
      <c r="G54" s="507"/>
      <c r="H54" s="507"/>
      <c r="I54" s="507"/>
      <c r="J54" s="507"/>
      <c r="K54" s="507"/>
      <c r="L54" s="507"/>
      <c r="M54" s="507"/>
      <c r="N54" s="507"/>
      <c r="O54" s="496" t="s">
        <v>1</v>
      </c>
      <c r="P54" s="497"/>
      <c r="Q54" s="505" t="s">
        <v>374</v>
      </c>
      <c r="R54" s="506"/>
      <c r="S54" s="506"/>
      <c r="T54" s="506"/>
      <c r="U54" s="506"/>
      <c r="V54" s="506"/>
      <c r="W54" s="506"/>
      <c r="X54" s="506"/>
      <c r="Y54" s="506"/>
      <c r="Z54" s="506"/>
      <c r="AA54" s="506"/>
      <c r="AB54" s="529"/>
      <c r="AC54" s="505" t="s">
        <v>307</v>
      </c>
      <c r="AD54" s="506"/>
      <c r="AE54" s="506"/>
      <c r="AF54" s="506"/>
      <c r="AG54" s="506"/>
      <c r="AH54" s="506"/>
      <c r="AI54" s="506"/>
      <c r="AJ54" s="506"/>
      <c r="AK54" s="506"/>
      <c r="AL54" s="506"/>
      <c r="AM54" s="506"/>
      <c r="AN54" s="529"/>
      <c r="AO54" s="505" t="s">
        <v>375</v>
      </c>
      <c r="AP54" s="506"/>
      <c r="AQ54" s="506"/>
      <c r="AR54" s="506"/>
      <c r="AS54" s="506"/>
      <c r="AT54" s="506"/>
      <c r="AU54" s="506"/>
      <c r="AV54" s="506"/>
      <c r="AW54" s="506"/>
      <c r="AX54" s="506"/>
      <c r="AY54" s="506"/>
      <c r="AZ54" s="506"/>
      <c r="BL54"/>
      <c r="BM54" s="105" t="e">
        <f>BM39-BG40</f>
        <v>#VALUE!</v>
      </c>
      <c r="BN54" s="110" t="e">
        <f>BN52*BL40/BE39</f>
        <v>#DIV/0!</v>
      </c>
      <c r="BO54" s="110" t="e">
        <f>BO52*BL40/BE39</f>
        <v>#DIV/0!</v>
      </c>
    </row>
    <row r="55" spans="1:67" s="31" customFormat="1" ht="67.5" customHeight="1">
      <c r="A55" s="45"/>
      <c r="B55" s="529"/>
      <c r="C55" s="507"/>
      <c r="D55" s="507"/>
      <c r="E55" s="507"/>
      <c r="F55" s="507"/>
      <c r="G55" s="507"/>
      <c r="H55" s="507"/>
      <c r="I55" s="507"/>
      <c r="J55" s="507"/>
      <c r="K55" s="507"/>
      <c r="L55" s="507"/>
      <c r="M55" s="507"/>
      <c r="N55" s="507"/>
      <c r="O55" s="500"/>
      <c r="P55" s="501"/>
      <c r="Q55" s="505" t="s">
        <v>523</v>
      </c>
      <c r="R55" s="506"/>
      <c r="S55" s="506"/>
      <c r="T55" s="529"/>
      <c r="U55" s="505" t="s">
        <v>524</v>
      </c>
      <c r="V55" s="506"/>
      <c r="W55" s="506"/>
      <c r="X55" s="529"/>
      <c r="Y55" s="505" t="s">
        <v>525</v>
      </c>
      <c r="Z55" s="506"/>
      <c r="AA55" s="506"/>
      <c r="AB55" s="529"/>
      <c r="AC55" s="505" t="s">
        <v>523</v>
      </c>
      <c r="AD55" s="506"/>
      <c r="AE55" s="506"/>
      <c r="AF55" s="529"/>
      <c r="AG55" s="505" t="s">
        <v>524</v>
      </c>
      <c r="AH55" s="506"/>
      <c r="AI55" s="506"/>
      <c r="AJ55" s="529"/>
      <c r="AK55" s="505" t="s">
        <v>525</v>
      </c>
      <c r="AL55" s="506"/>
      <c r="AM55" s="506"/>
      <c r="AN55" s="529"/>
      <c r="AO55" s="505" t="s">
        <v>523</v>
      </c>
      <c r="AP55" s="506"/>
      <c r="AQ55" s="506"/>
      <c r="AR55" s="529"/>
      <c r="AS55" s="505" t="s">
        <v>524</v>
      </c>
      <c r="AT55" s="506"/>
      <c r="AU55" s="506"/>
      <c r="AV55" s="529"/>
      <c r="AW55" s="505" t="s">
        <v>525</v>
      </c>
      <c r="AX55" s="506"/>
      <c r="AY55" s="506"/>
      <c r="AZ55" s="529"/>
      <c r="BL55"/>
      <c r="BM55" s="110" t="e">
        <f>BM40-BG39</f>
        <v>#VALUE!</v>
      </c>
      <c r="BN55" s="110" t="e">
        <f>BN52*BL52/BE40</f>
        <v>#DIV/0!</v>
      </c>
      <c r="BO55" s="110" t="e">
        <f>BL52*BO52/BE39</f>
        <v>#DIV/0!</v>
      </c>
    </row>
    <row r="56" spans="1:67" s="31" customFormat="1" ht="15" customHeight="1" thickBot="1">
      <c r="A56" s="45"/>
      <c r="B56" s="632">
        <v>1</v>
      </c>
      <c r="C56" s="633"/>
      <c r="D56" s="633"/>
      <c r="E56" s="633"/>
      <c r="F56" s="633"/>
      <c r="G56" s="633"/>
      <c r="H56" s="633"/>
      <c r="I56" s="633"/>
      <c r="J56" s="633"/>
      <c r="K56" s="633"/>
      <c r="L56" s="633"/>
      <c r="M56" s="633"/>
      <c r="N56" s="633"/>
      <c r="O56" s="634">
        <v>2</v>
      </c>
      <c r="P56" s="635"/>
      <c r="Q56" s="502">
        <v>3</v>
      </c>
      <c r="R56" s="496"/>
      <c r="S56" s="496"/>
      <c r="T56" s="497"/>
      <c r="U56" s="502">
        <v>4</v>
      </c>
      <c r="V56" s="496"/>
      <c r="W56" s="496"/>
      <c r="X56" s="497"/>
      <c r="Y56" s="502">
        <v>5</v>
      </c>
      <c r="Z56" s="496"/>
      <c r="AA56" s="496"/>
      <c r="AB56" s="497"/>
      <c r="AC56" s="502">
        <v>6</v>
      </c>
      <c r="AD56" s="496"/>
      <c r="AE56" s="496"/>
      <c r="AF56" s="497"/>
      <c r="AG56" s="502">
        <v>7</v>
      </c>
      <c r="AH56" s="496"/>
      <c r="AI56" s="496"/>
      <c r="AJ56" s="497"/>
      <c r="AK56" s="502">
        <v>8</v>
      </c>
      <c r="AL56" s="496"/>
      <c r="AM56" s="496"/>
      <c r="AN56" s="497"/>
      <c r="AO56" s="502">
        <v>9</v>
      </c>
      <c r="AP56" s="496"/>
      <c r="AQ56" s="496"/>
      <c r="AR56" s="497"/>
      <c r="AS56" s="502">
        <v>10</v>
      </c>
      <c r="AT56" s="496"/>
      <c r="AU56" s="496"/>
      <c r="AV56" s="497"/>
      <c r="AW56" s="502">
        <v>11</v>
      </c>
      <c r="AX56" s="496"/>
      <c r="AY56" s="496"/>
      <c r="AZ56" s="496"/>
      <c r="BL56"/>
      <c r="BM56"/>
      <c r="BN56"/>
      <c r="BO56"/>
    </row>
    <row r="57" spans="1:67" s="31" customFormat="1" ht="36" customHeight="1">
      <c r="A57" s="45"/>
      <c r="B57" s="485" t="s">
        <v>437</v>
      </c>
      <c r="C57" s="485"/>
      <c r="D57" s="485"/>
      <c r="E57" s="485"/>
      <c r="F57" s="485"/>
      <c r="G57" s="485"/>
      <c r="H57" s="485"/>
      <c r="I57" s="485"/>
      <c r="J57" s="485"/>
      <c r="K57" s="485"/>
      <c r="L57" s="485"/>
      <c r="M57" s="485"/>
      <c r="N57" s="486"/>
      <c r="O57" s="598" t="s">
        <v>45</v>
      </c>
      <c r="P57" s="599"/>
      <c r="Q57" s="644">
        <v>1200</v>
      </c>
      <c r="R57" s="645"/>
      <c r="S57" s="645"/>
      <c r="T57" s="646"/>
      <c r="U57" s="647"/>
      <c r="V57" s="648"/>
      <c r="W57" s="648"/>
      <c r="X57" s="649"/>
      <c r="Y57" s="647"/>
      <c r="Z57" s="648"/>
      <c r="AA57" s="648"/>
      <c r="AB57" s="649"/>
      <c r="AC57" s="644">
        <f>26*3</f>
        <v>78</v>
      </c>
      <c r="AD57" s="645"/>
      <c r="AE57" s="645"/>
      <c r="AF57" s="646"/>
      <c r="AG57" s="647"/>
      <c r="AH57" s="648"/>
      <c r="AI57" s="648"/>
      <c r="AJ57" s="649"/>
      <c r="AK57" s="647"/>
      <c r="AL57" s="648"/>
      <c r="AM57" s="648"/>
      <c r="AN57" s="649"/>
      <c r="AO57" s="644">
        <f>Q57*AC57</f>
        <v>93600</v>
      </c>
      <c r="AP57" s="645"/>
      <c r="AQ57" s="645"/>
      <c r="AR57" s="646"/>
      <c r="AS57" s="644">
        <v>0</v>
      </c>
      <c r="AT57" s="645"/>
      <c r="AU57" s="645"/>
      <c r="AV57" s="646"/>
      <c r="AW57" s="600">
        <v>0</v>
      </c>
      <c r="AX57" s="601"/>
      <c r="AY57" s="601"/>
      <c r="AZ57" s="606"/>
      <c r="BL57"/>
      <c r="BM57" s="105" t="e">
        <f>BM40/BD39</f>
        <v>#DIV/0!</v>
      </c>
      <c r="BN57"/>
      <c r="BO57"/>
    </row>
    <row r="58" spans="1:67" s="31" customFormat="1" ht="36" customHeight="1">
      <c r="A58" s="45"/>
      <c r="B58" s="485" t="s">
        <v>507</v>
      </c>
      <c r="C58" s="485"/>
      <c r="D58" s="485"/>
      <c r="E58" s="485"/>
      <c r="F58" s="485"/>
      <c r="G58" s="485"/>
      <c r="H58" s="485"/>
      <c r="I58" s="485"/>
      <c r="J58" s="485"/>
      <c r="K58" s="485"/>
      <c r="L58" s="485"/>
      <c r="M58" s="485"/>
      <c r="N58" s="486"/>
      <c r="O58" s="489" t="s">
        <v>48</v>
      </c>
      <c r="P58" s="490"/>
      <c r="Q58" s="638">
        <v>1200</v>
      </c>
      <c r="R58" s="639"/>
      <c r="S58" s="639"/>
      <c r="T58" s="640"/>
      <c r="U58" s="641"/>
      <c r="V58" s="642"/>
      <c r="W58" s="642"/>
      <c r="X58" s="643"/>
      <c r="Y58" s="641"/>
      <c r="Z58" s="642"/>
      <c r="AA58" s="642"/>
      <c r="AB58" s="643"/>
      <c r="AC58" s="638">
        <f>26*3</f>
        <v>78</v>
      </c>
      <c r="AD58" s="639"/>
      <c r="AE58" s="639"/>
      <c r="AF58" s="640"/>
      <c r="AG58" s="641"/>
      <c r="AH58" s="642"/>
      <c r="AI58" s="642"/>
      <c r="AJ58" s="643"/>
      <c r="AK58" s="641"/>
      <c r="AL58" s="642"/>
      <c r="AM58" s="642"/>
      <c r="AN58" s="643"/>
      <c r="AO58" s="638">
        <f>Q58*AC58</f>
        <v>93600</v>
      </c>
      <c r="AP58" s="639"/>
      <c r="AQ58" s="639"/>
      <c r="AR58" s="640"/>
      <c r="AS58" s="638">
        <v>0</v>
      </c>
      <c r="AT58" s="639"/>
      <c r="AU58" s="639"/>
      <c r="AV58" s="640"/>
      <c r="AW58" s="603">
        <v>0</v>
      </c>
      <c r="AX58" s="604"/>
      <c r="AY58" s="604"/>
      <c r="AZ58" s="650"/>
      <c r="BL58"/>
      <c r="BM58" s="105" t="e">
        <f>BM41/BD40</f>
        <v>#DIV/0!</v>
      </c>
      <c r="BN58"/>
      <c r="BO58"/>
    </row>
    <row r="59" spans="1:67" s="31" customFormat="1" ht="30.75" customHeight="1">
      <c r="A59" s="45"/>
      <c r="B59" s="485" t="s">
        <v>508</v>
      </c>
      <c r="C59" s="485"/>
      <c r="D59" s="485"/>
      <c r="E59" s="485"/>
      <c r="F59" s="485"/>
      <c r="G59" s="485"/>
      <c r="H59" s="485"/>
      <c r="I59" s="485"/>
      <c r="J59" s="485"/>
      <c r="K59" s="485"/>
      <c r="L59" s="485"/>
      <c r="M59" s="485"/>
      <c r="N59" s="486"/>
      <c r="O59" s="487" t="s">
        <v>308</v>
      </c>
      <c r="P59" s="488"/>
      <c r="Q59" s="478">
        <v>1200</v>
      </c>
      <c r="R59" s="479"/>
      <c r="S59" s="479"/>
      <c r="T59" s="480"/>
      <c r="U59" s="52"/>
      <c r="V59" s="53"/>
      <c r="W59" s="53"/>
      <c r="X59" s="54"/>
      <c r="Y59" s="52"/>
      <c r="Z59" s="53"/>
      <c r="AA59" s="53"/>
      <c r="AB59" s="54"/>
      <c r="AC59" s="478">
        <f>26*4.5</f>
        <v>117</v>
      </c>
      <c r="AD59" s="479"/>
      <c r="AE59" s="479"/>
      <c r="AF59" s="480"/>
      <c r="AG59" s="111"/>
      <c r="AH59" s="112"/>
      <c r="AI59" s="112"/>
      <c r="AJ59" s="113"/>
      <c r="AK59" s="111"/>
      <c r="AL59" s="112"/>
      <c r="AM59" s="112"/>
      <c r="AN59" s="113"/>
      <c r="AO59" s="478">
        <f>Q59*AC59-860</f>
        <v>139540</v>
      </c>
      <c r="AP59" s="479"/>
      <c r="AQ59" s="479"/>
      <c r="AR59" s="480"/>
      <c r="AS59" s="478">
        <v>0</v>
      </c>
      <c r="AT59" s="479"/>
      <c r="AU59" s="479"/>
      <c r="AV59" s="480"/>
      <c r="AW59" s="481">
        <v>0</v>
      </c>
      <c r="AX59" s="482"/>
      <c r="AY59" s="482"/>
      <c r="AZ59" s="483"/>
      <c r="BL59"/>
      <c r="BM59" s="105"/>
      <c r="BN59"/>
      <c r="BO59"/>
    </row>
    <row r="60" spans="1:67" s="31" customFormat="1" ht="30.75" customHeight="1">
      <c r="A60" s="45"/>
      <c r="B60" s="485" t="s">
        <v>509</v>
      </c>
      <c r="C60" s="485"/>
      <c r="D60" s="485"/>
      <c r="E60" s="485"/>
      <c r="F60" s="485"/>
      <c r="G60" s="485"/>
      <c r="H60" s="485"/>
      <c r="I60" s="485"/>
      <c r="J60" s="485"/>
      <c r="K60" s="485"/>
      <c r="L60" s="485"/>
      <c r="M60" s="485"/>
      <c r="N60" s="486"/>
      <c r="O60" s="489" t="s">
        <v>442</v>
      </c>
      <c r="P60" s="490"/>
      <c r="Q60" s="478">
        <v>1200</v>
      </c>
      <c r="R60" s="479"/>
      <c r="S60" s="479"/>
      <c r="T60" s="480"/>
      <c r="U60" s="52"/>
      <c r="V60" s="53"/>
      <c r="W60" s="53"/>
      <c r="X60" s="54"/>
      <c r="Y60" s="52"/>
      <c r="Z60" s="53"/>
      <c r="AA60" s="53"/>
      <c r="AB60" s="54"/>
      <c r="AC60" s="478">
        <f>26*2</f>
        <v>52</v>
      </c>
      <c r="AD60" s="479"/>
      <c r="AE60" s="479"/>
      <c r="AF60" s="480"/>
      <c r="AG60" s="111"/>
      <c r="AH60" s="112"/>
      <c r="AI60" s="112"/>
      <c r="AJ60" s="113"/>
      <c r="AK60" s="111"/>
      <c r="AL60" s="112"/>
      <c r="AM60" s="112"/>
      <c r="AN60" s="113"/>
      <c r="AO60" s="478">
        <f aca="true" t="shared" si="1" ref="AO60:AO65">Q60*AC60</f>
        <v>62400</v>
      </c>
      <c r="AP60" s="479"/>
      <c r="AQ60" s="479"/>
      <c r="AR60" s="480"/>
      <c r="AS60" s="478">
        <v>0</v>
      </c>
      <c r="AT60" s="479"/>
      <c r="AU60" s="479"/>
      <c r="AV60" s="480"/>
      <c r="AW60" s="481">
        <v>0</v>
      </c>
      <c r="AX60" s="482"/>
      <c r="AY60" s="482"/>
      <c r="AZ60" s="483"/>
      <c r="BL60"/>
      <c r="BM60" s="105"/>
      <c r="BN60"/>
      <c r="BO60"/>
    </row>
    <row r="61" spans="1:67" s="31" customFormat="1" ht="30.75" customHeight="1">
      <c r="A61" s="45"/>
      <c r="B61" s="485" t="s">
        <v>438</v>
      </c>
      <c r="C61" s="485"/>
      <c r="D61" s="485"/>
      <c r="E61" s="485"/>
      <c r="F61" s="485"/>
      <c r="G61" s="485"/>
      <c r="H61" s="485"/>
      <c r="I61" s="485"/>
      <c r="J61" s="485"/>
      <c r="K61" s="485"/>
      <c r="L61" s="485"/>
      <c r="M61" s="485"/>
      <c r="N61" s="486"/>
      <c r="O61" s="487" t="s">
        <v>443</v>
      </c>
      <c r="P61" s="488"/>
      <c r="Q61" s="478">
        <v>600</v>
      </c>
      <c r="R61" s="479"/>
      <c r="S61" s="479"/>
      <c r="T61" s="480"/>
      <c r="U61" s="52"/>
      <c r="V61" s="53"/>
      <c r="W61" s="53"/>
      <c r="X61" s="54"/>
      <c r="Y61" s="52"/>
      <c r="Z61" s="53"/>
      <c r="AA61" s="53"/>
      <c r="AB61" s="54"/>
      <c r="AC61" s="478">
        <f>11*1.6</f>
        <v>17.6</v>
      </c>
      <c r="AD61" s="479"/>
      <c r="AE61" s="479"/>
      <c r="AF61" s="480"/>
      <c r="AG61" s="52"/>
      <c r="AH61" s="53"/>
      <c r="AI61" s="53"/>
      <c r="AJ61" s="54"/>
      <c r="AK61" s="52"/>
      <c r="AL61" s="53"/>
      <c r="AM61" s="53"/>
      <c r="AN61" s="54"/>
      <c r="AO61" s="478">
        <f t="shared" si="1"/>
        <v>10560</v>
      </c>
      <c r="AP61" s="479"/>
      <c r="AQ61" s="479"/>
      <c r="AR61" s="480"/>
      <c r="AS61" s="478">
        <v>0</v>
      </c>
      <c r="AT61" s="479"/>
      <c r="AU61" s="479"/>
      <c r="AV61" s="480"/>
      <c r="AW61" s="481">
        <v>0</v>
      </c>
      <c r="AX61" s="482"/>
      <c r="AY61" s="482"/>
      <c r="AZ61" s="483"/>
      <c r="BL61"/>
      <c r="BM61" s="105"/>
      <c r="BN61"/>
      <c r="BO61"/>
    </row>
    <row r="62" spans="1:67" s="31" customFormat="1" ht="30.75" customHeight="1">
      <c r="A62" s="45"/>
      <c r="B62" s="485" t="s">
        <v>510</v>
      </c>
      <c r="C62" s="485"/>
      <c r="D62" s="485"/>
      <c r="E62" s="485"/>
      <c r="F62" s="485"/>
      <c r="G62" s="485"/>
      <c r="H62" s="485"/>
      <c r="I62" s="485"/>
      <c r="J62" s="485"/>
      <c r="K62" s="485"/>
      <c r="L62" s="485"/>
      <c r="M62" s="485"/>
      <c r="N62" s="486"/>
      <c r="O62" s="489" t="s">
        <v>444</v>
      </c>
      <c r="P62" s="490"/>
      <c r="Q62" s="478">
        <v>600</v>
      </c>
      <c r="R62" s="479"/>
      <c r="S62" s="479"/>
      <c r="T62" s="480"/>
      <c r="U62" s="52"/>
      <c r="V62" s="53"/>
      <c r="W62" s="53"/>
      <c r="X62" s="54"/>
      <c r="Y62" s="52"/>
      <c r="Z62" s="53"/>
      <c r="AA62" s="53"/>
      <c r="AB62" s="54"/>
      <c r="AC62" s="478">
        <f>11*4*2</f>
        <v>88</v>
      </c>
      <c r="AD62" s="479"/>
      <c r="AE62" s="479"/>
      <c r="AF62" s="480"/>
      <c r="AG62" s="52"/>
      <c r="AH62" s="53"/>
      <c r="AI62" s="53"/>
      <c r="AJ62" s="54"/>
      <c r="AK62" s="52"/>
      <c r="AL62" s="53"/>
      <c r="AM62" s="53"/>
      <c r="AN62" s="54"/>
      <c r="AO62" s="478">
        <f t="shared" si="1"/>
        <v>52800</v>
      </c>
      <c r="AP62" s="479"/>
      <c r="AQ62" s="479"/>
      <c r="AR62" s="480"/>
      <c r="AS62" s="478">
        <v>0</v>
      </c>
      <c r="AT62" s="479"/>
      <c r="AU62" s="479"/>
      <c r="AV62" s="480"/>
      <c r="AW62" s="481">
        <v>0</v>
      </c>
      <c r="AX62" s="482"/>
      <c r="AY62" s="482"/>
      <c r="AZ62" s="483"/>
      <c r="BL62"/>
      <c r="BM62" s="105"/>
      <c r="BN62"/>
      <c r="BO62"/>
    </row>
    <row r="63" spans="1:67" s="31" customFormat="1" ht="30.75" customHeight="1">
      <c r="A63" s="45"/>
      <c r="B63" s="485" t="s">
        <v>441</v>
      </c>
      <c r="C63" s="485"/>
      <c r="D63" s="485"/>
      <c r="E63" s="485"/>
      <c r="F63" s="485"/>
      <c r="G63" s="485"/>
      <c r="H63" s="485"/>
      <c r="I63" s="485"/>
      <c r="J63" s="485"/>
      <c r="K63" s="485"/>
      <c r="L63" s="485"/>
      <c r="M63" s="485"/>
      <c r="N63" s="486"/>
      <c r="O63" s="487" t="s">
        <v>520</v>
      </c>
      <c r="P63" s="488"/>
      <c r="Q63" s="478">
        <v>1000</v>
      </c>
      <c r="R63" s="479"/>
      <c r="S63" s="479"/>
      <c r="T63" s="480"/>
      <c r="U63" s="52"/>
      <c r="V63" s="53"/>
      <c r="W63" s="53"/>
      <c r="X63" s="54"/>
      <c r="Y63" s="52"/>
      <c r="Z63" s="53"/>
      <c r="AA63" s="53"/>
      <c r="AB63" s="54"/>
      <c r="AC63" s="478">
        <f>11*1.5</f>
        <v>16.5</v>
      </c>
      <c r="AD63" s="479"/>
      <c r="AE63" s="479"/>
      <c r="AF63" s="480"/>
      <c r="AG63" s="52"/>
      <c r="AH63" s="53"/>
      <c r="AI63" s="53"/>
      <c r="AJ63" s="54"/>
      <c r="AK63" s="52"/>
      <c r="AL63" s="53"/>
      <c r="AM63" s="53"/>
      <c r="AN63" s="54"/>
      <c r="AO63" s="478">
        <f t="shared" si="1"/>
        <v>16500</v>
      </c>
      <c r="AP63" s="479"/>
      <c r="AQ63" s="479"/>
      <c r="AR63" s="480"/>
      <c r="AS63" s="478">
        <v>0</v>
      </c>
      <c r="AT63" s="479"/>
      <c r="AU63" s="479"/>
      <c r="AV63" s="480"/>
      <c r="AW63" s="481">
        <v>0</v>
      </c>
      <c r="AX63" s="482"/>
      <c r="AY63" s="482"/>
      <c r="AZ63" s="483"/>
      <c r="BL63"/>
      <c r="BM63" s="105"/>
      <c r="BN63"/>
      <c r="BO63"/>
    </row>
    <row r="64" spans="1:67" s="31" customFormat="1" ht="30.75" customHeight="1">
      <c r="A64" s="45"/>
      <c r="B64" s="485" t="s">
        <v>439</v>
      </c>
      <c r="C64" s="485"/>
      <c r="D64" s="485"/>
      <c r="E64" s="485"/>
      <c r="F64" s="485"/>
      <c r="G64" s="485"/>
      <c r="H64" s="485"/>
      <c r="I64" s="485"/>
      <c r="J64" s="485"/>
      <c r="K64" s="485"/>
      <c r="L64" s="485"/>
      <c r="M64" s="485"/>
      <c r="N64" s="486"/>
      <c r="O64" s="489" t="s">
        <v>521</v>
      </c>
      <c r="P64" s="490"/>
      <c r="Q64" s="478">
        <v>800</v>
      </c>
      <c r="R64" s="479"/>
      <c r="S64" s="479"/>
      <c r="T64" s="480"/>
      <c r="U64" s="52"/>
      <c r="V64" s="53"/>
      <c r="W64" s="53"/>
      <c r="X64" s="54"/>
      <c r="Y64" s="52"/>
      <c r="Z64" s="53"/>
      <c r="AA64" s="53"/>
      <c r="AB64" s="54"/>
      <c r="AC64" s="478">
        <f>15*3</f>
        <v>45</v>
      </c>
      <c r="AD64" s="479"/>
      <c r="AE64" s="479"/>
      <c r="AF64" s="480"/>
      <c r="AG64" s="52"/>
      <c r="AH64" s="53"/>
      <c r="AI64" s="53"/>
      <c r="AJ64" s="54"/>
      <c r="AK64" s="52"/>
      <c r="AL64" s="53"/>
      <c r="AM64" s="53"/>
      <c r="AN64" s="54"/>
      <c r="AO64" s="478">
        <f t="shared" si="1"/>
        <v>36000</v>
      </c>
      <c r="AP64" s="479"/>
      <c r="AQ64" s="479"/>
      <c r="AR64" s="480"/>
      <c r="AS64" s="478">
        <v>0</v>
      </c>
      <c r="AT64" s="479"/>
      <c r="AU64" s="479"/>
      <c r="AV64" s="480"/>
      <c r="AW64" s="481">
        <v>0</v>
      </c>
      <c r="AX64" s="482"/>
      <c r="AY64" s="482"/>
      <c r="AZ64" s="483"/>
      <c r="BL64"/>
      <c r="BM64" s="105"/>
      <c r="BN64"/>
      <c r="BO64"/>
    </row>
    <row r="65" spans="1:67" s="31" customFormat="1" ht="30" customHeight="1">
      <c r="A65" s="45"/>
      <c r="B65" s="485" t="s">
        <v>440</v>
      </c>
      <c r="C65" s="485"/>
      <c r="D65" s="485"/>
      <c r="E65" s="485"/>
      <c r="F65" s="485"/>
      <c r="G65" s="485"/>
      <c r="H65" s="485"/>
      <c r="I65" s="485"/>
      <c r="J65" s="485"/>
      <c r="K65" s="485"/>
      <c r="L65" s="485"/>
      <c r="M65" s="485"/>
      <c r="N65" s="486"/>
      <c r="O65" s="487" t="s">
        <v>522</v>
      </c>
      <c r="P65" s="488"/>
      <c r="Q65" s="478">
        <v>600</v>
      </c>
      <c r="R65" s="479"/>
      <c r="S65" s="479"/>
      <c r="T65" s="480"/>
      <c r="U65" s="52"/>
      <c r="V65" s="53"/>
      <c r="W65" s="53"/>
      <c r="X65" s="54"/>
      <c r="Y65" s="52"/>
      <c r="Z65" s="53"/>
      <c r="AA65" s="53"/>
      <c r="AB65" s="54"/>
      <c r="AC65" s="638">
        <f>15*5</f>
        <v>75</v>
      </c>
      <c r="AD65" s="639"/>
      <c r="AE65" s="639"/>
      <c r="AF65" s="640"/>
      <c r="AG65" s="52"/>
      <c r="AH65" s="53"/>
      <c r="AI65" s="53"/>
      <c r="AJ65" s="54"/>
      <c r="AK65" s="52"/>
      <c r="AL65" s="53"/>
      <c r="AM65" s="53"/>
      <c r="AN65" s="54"/>
      <c r="AO65" s="638">
        <f t="shared" si="1"/>
        <v>45000</v>
      </c>
      <c r="AP65" s="639"/>
      <c r="AQ65" s="639"/>
      <c r="AR65" s="640"/>
      <c r="AS65" s="638">
        <v>0</v>
      </c>
      <c r="AT65" s="639"/>
      <c r="AU65" s="639"/>
      <c r="AV65" s="640"/>
      <c r="AW65" s="603">
        <v>0</v>
      </c>
      <c r="AX65" s="604"/>
      <c r="AY65" s="604"/>
      <c r="AZ65" s="650"/>
      <c r="BL65" s="105"/>
      <c r="BM65" s="105">
        <v>29833.282264984624</v>
      </c>
      <c r="BN65" s="105">
        <v>28496.184934827663</v>
      </c>
      <c r="BO65" s="105">
        <f>BC39-BN65</f>
        <v>-28496.184934827663</v>
      </c>
    </row>
    <row r="66" spans="1:67" s="31" customFormat="1" ht="18" customHeight="1" thickBot="1">
      <c r="A66" s="45"/>
      <c r="B66" s="611" t="s">
        <v>309</v>
      </c>
      <c r="C66" s="612"/>
      <c r="D66" s="612"/>
      <c r="E66" s="612"/>
      <c r="F66" s="612"/>
      <c r="G66" s="612"/>
      <c r="H66" s="612"/>
      <c r="I66" s="612"/>
      <c r="J66" s="612"/>
      <c r="K66" s="612"/>
      <c r="L66" s="612"/>
      <c r="M66" s="612"/>
      <c r="N66" s="612"/>
      <c r="O66" s="614">
        <v>9000</v>
      </c>
      <c r="P66" s="615"/>
      <c r="Q66" s="651" t="s">
        <v>46</v>
      </c>
      <c r="R66" s="651"/>
      <c r="S66" s="651"/>
      <c r="T66" s="651"/>
      <c r="U66" s="651" t="s">
        <v>46</v>
      </c>
      <c r="V66" s="651"/>
      <c r="W66" s="651"/>
      <c r="X66" s="651"/>
      <c r="Y66" s="651" t="s">
        <v>46</v>
      </c>
      <c r="Z66" s="651"/>
      <c r="AA66" s="651"/>
      <c r="AB66" s="651"/>
      <c r="AC66" s="651" t="s">
        <v>46</v>
      </c>
      <c r="AD66" s="651"/>
      <c r="AE66" s="651"/>
      <c r="AF66" s="651"/>
      <c r="AG66" s="651" t="s">
        <v>46</v>
      </c>
      <c r="AH66" s="651"/>
      <c r="AI66" s="651"/>
      <c r="AJ66" s="651"/>
      <c r="AK66" s="651" t="s">
        <v>46</v>
      </c>
      <c r="AL66" s="651"/>
      <c r="AM66" s="651"/>
      <c r="AN66" s="651"/>
      <c r="AO66" s="652">
        <f>SUM(AO57:AR65)</f>
        <v>550000</v>
      </c>
      <c r="AP66" s="652"/>
      <c r="AQ66" s="652"/>
      <c r="AR66" s="652"/>
      <c r="AS66" s="652">
        <v>0</v>
      </c>
      <c r="AT66" s="652"/>
      <c r="AU66" s="652"/>
      <c r="AV66" s="652"/>
      <c r="AW66" s="652">
        <v>0</v>
      </c>
      <c r="AX66" s="652"/>
      <c r="AY66" s="652"/>
      <c r="AZ66" s="653"/>
      <c r="BL66" s="105"/>
      <c r="BM66" s="105">
        <v>52427.25106834871</v>
      </c>
      <c r="BN66" s="105">
        <v>50077.51506517234</v>
      </c>
      <c r="BO66" s="105">
        <f>BN66-BC40</f>
        <v>50077.51506517234</v>
      </c>
    </row>
    <row r="67" spans="1:64" s="31" customFormat="1" ht="15" customHeight="1">
      <c r="A67" s="42"/>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L67" s="31">
        <v>330000</v>
      </c>
    </row>
    <row r="68" spans="1:64" ht="14.25">
      <c r="A68" s="20"/>
      <c r="B68" s="610" t="s">
        <v>378</v>
      </c>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c r="AS68" s="610"/>
      <c r="AT68" s="610"/>
      <c r="AU68" s="610"/>
      <c r="AV68" s="610"/>
      <c r="AW68" s="610"/>
      <c r="AX68" s="610"/>
      <c r="AY68" s="610"/>
      <c r="AZ68" s="610"/>
      <c r="BL68" s="105">
        <f>BL67-AO66</f>
        <v>-220000</v>
      </c>
    </row>
    <row r="69" spans="1:15" ht="15">
      <c r="A69" s="23"/>
      <c r="B69" s="23"/>
      <c r="C69" s="23"/>
      <c r="D69" s="23"/>
      <c r="E69" s="23"/>
      <c r="F69" s="23"/>
      <c r="G69" s="23"/>
      <c r="H69" s="23"/>
      <c r="I69" s="23"/>
      <c r="J69" s="23"/>
      <c r="K69" s="23"/>
      <c r="L69" s="23"/>
      <c r="M69" s="23"/>
      <c r="N69" s="23"/>
      <c r="O69" s="23"/>
    </row>
    <row r="70" spans="1:52" ht="12" customHeight="1">
      <c r="A70" s="49"/>
      <c r="B70" s="619" t="s">
        <v>310</v>
      </c>
      <c r="C70" s="619"/>
      <c r="D70" s="619"/>
      <c r="E70" s="619"/>
      <c r="F70" s="619"/>
      <c r="G70" s="619"/>
      <c r="H70" s="619"/>
      <c r="I70" s="619"/>
      <c r="J70" s="619"/>
      <c r="K70" s="619"/>
      <c r="L70" s="619"/>
      <c r="M70" s="619"/>
      <c r="N70" s="619"/>
      <c r="O70" s="620"/>
      <c r="P70" s="657" t="s">
        <v>312</v>
      </c>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58"/>
      <c r="AY70" s="658"/>
      <c r="AZ70" s="659"/>
    </row>
    <row r="71" spans="1:52" ht="27" customHeight="1">
      <c r="A71" s="21"/>
      <c r="B71" s="625" t="s">
        <v>435</v>
      </c>
      <c r="C71" s="625"/>
      <c r="D71" s="625"/>
      <c r="E71" s="625"/>
      <c r="F71" s="625"/>
      <c r="G71" s="625"/>
      <c r="H71" s="625"/>
      <c r="I71" s="625"/>
      <c r="J71" s="625"/>
      <c r="K71" s="625"/>
      <c r="L71" s="625"/>
      <c r="M71" s="625"/>
      <c r="N71" s="625"/>
      <c r="O71" s="626"/>
      <c r="P71" s="660" t="s">
        <v>436</v>
      </c>
      <c r="Q71" s="661"/>
      <c r="R71" s="661"/>
      <c r="S71" s="661"/>
      <c r="T71" s="661"/>
      <c r="U71" s="661"/>
      <c r="V71" s="661"/>
      <c r="W71" s="661"/>
      <c r="X71" s="661"/>
      <c r="Y71" s="661"/>
      <c r="Z71" s="661"/>
      <c r="AA71" s="661"/>
      <c r="AB71" s="661"/>
      <c r="AC71" s="661"/>
      <c r="AD71" s="661"/>
      <c r="AE71" s="661"/>
      <c r="AF71" s="661"/>
      <c r="AG71" s="661"/>
      <c r="AH71" s="661"/>
      <c r="AI71" s="661"/>
      <c r="AJ71" s="661"/>
      <c r="AK71" s="661"/>
      <c r="AL71" s="661"/>
      <c r="AM71" s="661"/>
      <c r="AN71" s="661"/>
      <c r="AO71" s="661"/>
      <c r="AP71" s="661"/>
      <c r="AQ71" s="661"/>
      <c r="AR71" s="661"/>
      <c r="AS71" s="661"/>
      <c r="AT71" s="661"/>
      <c r="AU71" s="661"/>
      <c r="AV71" s="661"/>
      <c r="AW71" s="661"/>
      <c r="AX71" s="661"/>
      <c r="AY71" s="661"/>
      <c r="AZ71" s="662"/>
    </row>
    <row r="72" spans="1:52" ht="25.5" customHeight="1">
      <c r="A72" s="21"/>
      <c r="B72" s="625" t="s">
        <v>433</v>
      </c>
      <c r="C72" s="625"/>
      <c r="D72" s="625"/>
      <c r="E72" s="625"/>
      <c r="F72" s="625"/>
      <c r="G72" s="625"/>
      <c r="H72" s="625"/>
      <c r="I72" s="625"/>
      <c r="J72" s="625"/>
      <c r="K72" s="625"/>
      <c r="L72" s="625"/>
      <c r="M72" s="625"/>
      <c r="N72" s="625"/>
      <c r="O72" s="626"/>
      <c r="P72" s="660" t="s">
        <v>434</v>
      </c>
      <c r="Q72" s="661"/>
      <c r="R72" s="661"/>
      <c r="S72" s="661"/>
      <c r="T72" s="661"/>
      <c r="U72" s="661"/>
      <c r="V72" s="661"/>
      <c r="W72" s="661"/>
      <c r="X72" s="661"/>
      <c r="Y72" s="661"/>
      <c r="Z72" s="661"/>
      <c r="AA72" s="661"/>
      <c r="AB72" s="661"/>
      <c r="AC72" s="661"/>
      <c r="AD72" s="661"/>
      <c r="AE72" s="661"/>
      <c r="AF72" s="661"/>
      <c r="AG72" s="661"/>
      <c r="AH72" s="661"/>
      <c r="AI72" s="661"/>
      <c r="AJ72" s="661"/>
      <c r="AK72" s="661"/>
      <c r="AL72" s="661"/>
      <c r="AM72" s="661"/>
      <c r="AN72" s="661"/>
      <c r="AO72" s="661"/>
      <c r="AP72" s="661"/>
      <c r="AQ72" s="661"/>
      <c r="AR72" s="661"/>
      <c r="AS72" s="661"/>
      <c r="AT72" s="661"/>
      <c r="AU72" s="661"/>
      <c r="AV72" s="661"/>
      <c r="AW72" s="661"/>
      <c r="AX72" s="661"/>
      <c r="AY72" s="661"/>
      <c r="AZ72" s="662"/>
    </row>
    <row r="73" spans="1:52" ht="29.25" customHeight="1">
      <c r="A73" s="21"/>
      <c r="B73" s="625" t="s">
        <v>431</v>
      </c>
      <c r="C73" s="625"/>
      <c r="D73" s="625"/>
      <c r="E73" s="625"/>
      <c r="F73" s="625"/>
      <c r="G73" s="625"/>
      <c r="H73" s="625"/>
      <c r="I73" s="625"/>
      <c r="J73" s="625"/>
      <c r="K73" s="625"/>
      <c r="L73" s="625"/>
      <c r="M73" s="625"/>
      <c r="N73" s="625"/>
      <c r="O73" s="626"/>
      <c r="P73" s="669" t="s">
        <v>432</v>
      </c>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1"/>
    </row>
    <row r="75" spans="1:52" s="56" customFormat="1" ht="18" customHeight="1">
      <c r="A75" s="55"/>
      <c r="B75" s="672" t="s">
        <v>379</v>
      </c>
      <c r="C75" s="673"/>
      <c r="D75" s="673"/>
      <c r="E75" s="673"/>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3"/>
      <c r="AY75" s="673"/>
      <c r="AZ75" s="673"/>
    </row>
    <row r="76" spans="1:52" s="57" customFormat="1" ht="7.5" customHeight="1">
      <c r="A76" s="1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1:52" s="57" customFormat="1" ht="24.75" customHeight="1">
      <c r="A77" s="58"/>
      <c r="B77" s="674" t="s">
        <v>0</v>
      </c>
      <c r="C77" s="674"/>
      <c r="D77" s="674"/>
      <c r="E77" s="674"/>
      <c r="F77" s="674"/>
      <c r="G77" s="674"/>
      <c r="H77" s="674"/>
      <c r="I77" s="674"/>
      <c r="J77" s="674"/>
      <c r="K77" s="674"/>
      <c r="L77" s="674"/>
      <c r="M77" s="674"/>
      <c r="N77" s="674"/>
      <c r="O77" s="674"/>
      <c r="P77" s="674"/>
      <c r="Q77" s="674"/>
      <c r="R77" s="674"/>
      <c r="S77" s="674"/>
      <c r="T77" s="674"/>
      <c r="U77" s="674"/>
      <c r="V77" s="674"/>
      <c r="W77" s="674"/>
      <c r="X77" s="674"/>
      <c r="Y77" s="675"/>
      <c r="Z77" s="678" t="s">
        <v>293</v>
      </c>
      <c r="AA77" s="674"/>
      <c r="AB77" s="675"/>
      <c r="AC77" s="654" t="s">
        <v>10</v>
      </c>
      <c r="AD77" s="655"/>
      <c r="AE77" s="655"/>
      <c r="AF77" s="655"/>
      <c r="AG77" s="655"/>
      <c r="AH77" s="655"/>
      <c r="AI77" s="655"/>
      <c r="AJ77" s="655"/>
      <c r="AK77" s="655"/>
      <c r="AL77" s="655"/>
      <c r="AM77" s="655"/>
      <c r="AN77" s="655"/>
      <c r="AO77" s="655"/>
      <c r="AP77" s="655"/>
      <c r="AQ77" s="655"/>
      <c r="AR77" s="655"/>
      <c r="AS77" s="655"/>
      <c r="AT77" s="655"/>
      <c r="AU77" s="655"/>
      <c r="AV77" s="655"/>
      <c r="AW77" s="655"/>
      <c r="AX77" s="655"/>
      <c r="AY77" s="655"/>
      <c r="AZ77" s="655"/>
    </row>
    <row r="78" spans="1:52" s="57" customFormat="1" ht="49.5" customHeight="1">
      <c r="A78" s="58"/>
      <c r="B78" s="676"/>
      <c r="C78" s="676"/>
      <c r="D78" s="676"/>
      <c r="E78" s="676"/>
      <c r="F78" s="676"/>
      <c r="G78" s="676"/>
      <c r="H78" s="676"/>
      <c r="I78" s="676"/>
      <c r="J78" s="676"/>
      <c r="K78" s="676"/>
      <c r="L78" s="676"/>
      <c r="M78" s="676"/>
      <c r="N78" s="676"/>
      <c r="O78" s="676"/>
      <c r="P78" s="676"/>
      <c r="Q78" s="676"/>
      <c r="R78" s="676"/>
      <c r="S78" s="676"/>
      <c r="T78" s="676"/>
      <c r="U78" s="676"/>
      <c r="V78" s="676"/>
      <c r="W78" s="676"/>
      <c r="X78" s="676"/>
      <c r="Y78" s="677"/>
      <c r="Z78" s="679"/>
      <c r="AA78" s="676"/>
      <c r="AB78" s="677"/>
      <c r="AC78" s="654" t="s">
        <v>516</v>
      </c>
      <c r="AD78" s="655"/>
      <c r="AE78" s="655"/>
      <c r="AF78" s="655"/>
      <c r="AG78" s="655"/>
      <c r="AH78" s="655"/>
      <c r="AI78" s="655"/>
      <c r="AJ78" s="656"/>
      <c r="AK78" s="654" t="s">
        <v>517</v>
      </c>
      <c r="AL78" s="655"/>
      <c r="AM78" s="655"/>
      <c r="AN78" s="655"/>
      <c r="AO78" s="655"/>
      <c r="AP78" s="655"/>
      <c r="AQ78" s="655"/>
      <c r="AR78" s="656"/>
      <c r="AS78" s="654" t="s">
        <v>518</v>
      </c>
      <c r="AT78" s="655"/>
      <c r="AU78" s="655"/>
      <c r="AV78" s="655"/>
      <c r="AW78" s="655"/>
      <c r="AX78" s="655"/>
      <c r="AY78" s="655"/>
      <c r="AZ78" s="655"/>
    </row>
    <row r="79" spans="1:52" s="56" customFormat="1" ht="15" customHeight="1" thickBot="1">
      <c r="A79" s="59"/>
      <c r="B79" s="686">
        <v>1</v>
      </c>
      <c r="C79" s="686"/>
      <c r="D79" s="686"/>
      <c r="E79" s="686"/>
      <c r="F79" s="686"/>
      <c r="G79" s="686"/>
      <c r="H79" s="686"/>
      <c r="I79" s="686"/>
      <c r="J79" s="686"/>
      <c r="K79" s="686"/>
      <c r="L79" s="686"/>
      <c r="M79" s="686"/>
      <c r="N79" s="686"/>
      <c r="O79" s="686"/>
      <c r="P79" s="686"/>
      <c r="Q79" s="686"/>
      <c r="R79" s="686"/>
      <c r="S79" s="686"/>
      <c r="T79" s="686"/>
      <c r="U79" s="686"/>
      <c r="V79" s="686"/>
      <c r="W79" s="686"/>
      <c r="X79" s="686"/>
      <c r="Y79" s="687"/>
      <c r="Z79" s="688">
        <v>2</v>
      </c>
      <c r="AA79" s="689"/>
      <c r="AB79" s="690"/>
      <c r="AC79" s="691">
        <v>3</v>
      </c>
      <c r="AD79" s="692"/>
      <c r="AE79" s="692"/>
      <c r="AF79" s="692"/>
      <c r="AG79" s="692"/>
      <c r="AH79" s="692"/>
      <c r="AI79" s="692"/>
      <c r="AJ79" s="693"/>
      <c r="AK79" s="691">
        <v>4</v>
      </c>
      <c r="AL79" s="692"/>
      <c r="AM79" s="692"/>
      <c r="AN79" s="692"/>
      <c r="AO79" s="692"/>
      <c r="AP79" s="692"/>
      <c r="AQ79" s="692"/>
      <c r="AR79" s="693"/>
      <c r="AS79" s="691">
        <v>5</v>
      </c>
      <c r="AT79" s="692"/>
      <c r="AU79" s="692"/>
      <c r="AV79" s="692"/>
      <c r="AW79" s="692"/>
      <c r="AX79" s="692"/>
      <c r="AY79" s="692"/>
      <c r="AZ79" s="692"/>
    </row>
    <row r="80" spans="1:52" s="56" customFormat="1" ht="18" customHeight="1">
      <c r="A80" s="58"/>
      <c r="B80" s="694" t="s">
        <v>380</v>
      </c>
      <c r="C80" s="694"/>
      <c r="D80" s="694"/>
      <c r="E80" s="694"/>
      <c r="F80" s="694"/>
      <c r="G80" s="694"/>
      <c r="H80" s="694"/>
      <c r="I80" s="694"/>
      <c r="J80" s="694"/>
      <c r="K80" s="694"/>
      <c r="L80" s="694"/>
      <c r="M80" s="694"/>
      <c r="N80" s="694"/>
      <c r="O80" s="694"/>
      <c r="P80" s="694"/>
      <c r="Q80" s="694"/>
      <c r="R80" s="694"/>
      <c r="S80" s="694"/>
      <c r="T80" s="694"/>
      <c r="U80" s="694"/>
      <c r="V80" s="694"/>
      <c r="W80" s="694"/>
      <c r="X80" s="694"/>
      <c r="Y80" s="695"/>
      <c r="Z80" s="663" t="s">
        <v>295</v>
      </c>
      <c r="AA80" s="664"/>
      <c r="AB80" s="665"/>
      <c r="AC80" s="666">
        <v>1879560</v>
      </c>
      <c r="AD80" s="667"/>
      <c r="AE80" s="667"/>
      <c r="AF80" s="667"/>
      <c r="AG80" s="667"/>
      <c r="AH80" s="667"/>
      <c r="AI80" s="667"/>
      <c r="AJ80" s="668"/>
      <c r="AK80" s="666">
        <f>AC80</f>
        <v>1879560</v>
      </c>
      <c r="AL80" s="667"/>
      <c r="AM80" s="667"/>
      <c r="AN80" s="667"/>
      <c r="AO80" s="667"/>
      <c r="AP80" s="667"/>
      <c r="AQ80" s="667"/>
      <c r="AR80" s="668"/>
      <c r="AS80" s="666">
        <f>AK80</f>
        <v>1879560</v>
      </c>
      <c r="AT80" s="667"/>
      <c r="AU80" s="667"/>
      <c r="AV80" s="667"/>
      <c r="AW80" s="667"/>
      <c r="AX80" s="667"/>
      <c r="AY80" s="667"/>
      <c r="AZ80" s="668"/>
    </row>
    <row r="81" spans="1:52" s="56" customFormat="1" ht="18" customHeight="1" hidden="1">
      <c r="A81" s="58"/>
      <c r="B81" s="686"/>
      <c r="C81" s="686"/>
      <c r="D81" s="686"/>
      <c r="E81" s="686"/>
      <c r="F81" s="686"/>
      <c r="G81" s="686"/>
      <c r="H81" s="686"/>
      <c r="I81" s="686"/>
      <c r="J81" s="686"/>
      <c r="K81" s="686"/>
      <c r="L81" s="686"/>
      <c r="M81" s="686"/>
      <c r="N81" s="686"/>
      <c r="O81" s="686"/>
      <c r="P81" s="686"/>
      <c r="Q81" s="686"/>
      <c r="R81" s="686"/>
      <c r="S81" s="686"/>
      <c r="T81" s="686"/>
      <c r="U81" s="686"/>
      <c r="V81" s="686"/>
      <c r="W81" s="686"/>
      <c r="X81" s="686"/>
      <c r="Y81" s="698"/>
      <c r="Z81" s="699" t="s">
        <v>296</v>
      </c>
      <c r="AA81" s="700"/>
      <c r="AB81" s="701"/>
      <c r="AC81" s="654"/>
      <c r="AD81" s="655"/>
      <c r="AE81" s="655"/>
      <c r="AF81" s="655"/>
      <c r="AG81" s="655"/>
      <c r="AH81" s="655"/>
      <c r="AI81" s="655"/>
      <c r="AJ81" s="656"/>
      <c r="AK81" s="654"/>
      <c r="AL81" s="655"/>
      <c r="AM81" s="655"/>
      <c r="AN81" s="655"/>
      <c r="AO81" s="655"/>
      <c r="AP81" s="655"/>
      <c r="AQ81" s="655"/>
      <c r="AR81" s="656"/>
      <c r="AS81" s="654"/>
      <c r="AT81" s="655"/>
      <c r="AU81" s="655"/>
      <c r="AV81" s="655"/>
      <c r="AW81" s="655"/>
      <c r="AX81" s="655"/>
      <c r="AY81" s="655"/>
      <c r="AZ81" s="702"/>
    </row>
    <row r="82" spans="1:52" s="56" customFormat="1" ht="18" customHeight="1" thickBot="1">
      <c r="A82" s="58"/>
      <c r="B82" s="703" t="s">
        <v>309</v>
      </c>
      <c r="C82" s="703"/>
      <c r="D82" s="703"/>
      <c r="E82" s="703"/>
      <c r="F82" s="703"/>
      <c r="G82" s="703"/>
      <c r="H82" s="703"/>
      <c r="I82" s="703"/>
      <c r="J82" s="703"/>
      <c r="K82" s="703"/>
      <c r="L82" s="703"/>
      <c r="M82" s="703"/>
      <c r="N82" s="703"/>
      <c r="O82" s="703"/>
      <c r="P82" s="703"/>
      <c r="Q82" s="703"/>
      <c r="R82" s="703"/>
      <c r="S82" s="703"/>
      <c r="T82" s="703"/>
      <c r="U82" s="703"/>
      <c r="V82" s="703"/>
      <c r="W82" s="703"/>
      <c r="X82" s="703"/>
      <c r="Y82" s="704"/>
      <c r="Z82" s="680">
        <v>9000</v>
      </c>
      <c r="AA82" s="681"/>
      <c r="AB82" s="682"/>
      <c r="AC82" s="683">
        <f>AC80</f>
        <v>1879560</v>
      </c>
      <c r="AD82" s="684"/>
      <c r="AE82" s="684"/>
      <c r="AF82" s="684"/>
      <c r="AG82" s="684"/>
      <c r="AH82" s="684"/>
      <c r="AI82" s="684"/>
      <c r="AJ82" s="685"/>
      <c r="AK82" s="683">
        <f>AK80</f>
        <v>1879560</v>
      </c>
      <c r="AL82" s="684"/>
      <c r="AM82" s="684"/>
      <c r="AN82" s="684"/>
      <c r="AO82" s="684"/>
      <c r="AP82" s="684"/>
      <c r="AQ82" s="684"/>
      <c r="AR82" s="685"/>
      <c r="AS82" s="683">
        <f>AS80</f>
        <v>1879560</v>
      </c>
      <c r="AT82" s="684"/>
      <c r="AU82" s="684"/>
      <c r="AV82" s="684"/>
      <c r="AW82" s="684"/>
      <c r="AX82" s="684"/>
      <c r="AY82" s="684"/>
      <c r="AZ82" s="685"/>
    </row>
    <row r="83" spans="1:52" s="56" customFormat="1" ht="18" customHeight="1">
      <c r="A83" s="58"/>
      <c r="B83" s="60"/>
      <c r="C83" s="60"/>
      <c r="D83" s="60"/>
      <c r="E83" s="60"/>
      <c r="F83" s="60"/>
      <c r="G83" s="60"/>
      <c r="H83" s="60"/>
      <c r="I83" s="60"/>
      <c r="J83" s="60"/>
      <c r="K83" s="60"/>
      <c r="L83" s="60"/>
      <c r="M83" s="60"/>
      <c r="N83" s="60"/>
      <c r="O83" s="60"/>
      <c r="P83" s="60"/>
      <c r="Q83" s="60"/>
      <c r="R83" s="60"/>
      <c r="S83" s="60"/>
      <c r="T83" s="60"/>
      <c r="U83" s="60"/>
      <c r="V83" s="60"/>
      <c r="W83" s="60"/>
      <c r="X83" s="60"/>
      <c r="Y83" s="60"/>
      <c r="Z83" s="14"/>
      <c r="AA83" s="14"/>
      <c r="AB83" s="14"/>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ht="14.25">
      <c r="A84" s="20"/>
      <c r="B84" s="610" t="s">
        <v>381</v>
      </c>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c r="AK84" s="610"/>
      <c r="AL84" s="610"/>
      <c r="AM84" s="610"/>
      <c r="AN84" s="610"/>
      <c r="AO84" s="610"/>
      <c r="AP84" s="610"/>
      <c r="AQ84" s="610"/>
      <c r="AR84" s="610"/>
      <c r="AS84" s="610"/>
      <c r="AT84" s="610"/>
      <c r="AU84" s="610"/>
      <c r="AV84" s="610"/>
      <c r="AW84" s="610"/>
      <c r="AX84" s="610"/>
      <c r="AY84" s="610"/>
      <c r="AZ84" s="610"/>
    </row>
    <row r="85" spans="1:15" ht="15">
      <c r="A85" s="23"/>
      <c r="B85" s="23"/>
      <c r="C85" s="23"/>
      <c r="D85" s="23"/>
      <c r="E85" s="23"/>
      <c r="F85" s="23"/>
      <c r="G85" s="23"/>
      <c r="H85" s="23"/>
      <c r="I85" s="23"/>
      <c r="J85" s="23"/>
      <c r="K85" s="23"/>
      <c r="L85" s="23"/>
      <c r="M85" s="23"/>
      <c r="N85" s="23"/>
      <c r="O85" s="23"/>
    </row>
    <row r="86" spans="1:52" ht="12" customHeight="1">
      <c r="A86" s="49"/>
      <c r="B86" s="619" t="s">
        <v>310</v>
      </c>
      <c r="C86" s="619"/>
      <c r="D86" s="619"/>
      <c r="E86" s="619"/>
      <c r="F86" s="619"/>
      <c r="G86" s="619"/>
      <c r="H86" s="619"/>
      <c r="I86" s="619"/>
      <c r="J86" s="619"/>
      <c r="K86" s="619"/>
      <c r="L86" s="619"/>
      <c r="M86" s="619"/>
      <c r="N86" s="619"/>
      <c r="O86" s="620"/>
      <c r="P86" s="657" t="s">
        <v>312</v>
      </c>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9"/>
    </row>
    <row r="87" spans="1:52" ht="44.25" customHeight="1">
      <c r="A87" s="21"/>
      <c r="B87" s="625" t="s">
        <v>315</v>
      </c>
      <c r="C87" s="625"/>
      <c r="D87" s="625"/>
      <c r="E87" s="625"/>
      <c r="F87" s="625"/>
      <c r="G87" s="625"/>
      <c r="H87" s="625"/>
      <c r="I87" s="625"/>
      <c r="J87" s="625"/>
      <c r="K87" s="625"/>
      <c r="L87" s="625"/>
      <c r="M87" s="625"/>
      <c r="N87" s="625"/>
      <c r="O87" s="626"/>
      <c r="P87" s="616" t="s">
        <v>326</v>
      </c>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9"/>
    </row>
    <row r="90" spans="1:52" s="16" customFormat="1" ht="18" customHeight="1">
      <c r="A90" s="12"/>
      <c r="B90" s="15"/>
      <c r="C90" s="696" t="s">
        <v>304</v>
      </c>
      <c r="D90" s="696"/>
      <c r="E90" s="696"/>
      <c r="F90" s="696"/>
      <c r="G90" s="696"/>
      <c r="H90" s="696"/>
      <c r="I90" s="22"/>
      <c r="J90" s="697" t="s">
        <v>426</v>
      </c>
      <c r="K90" s="697"/>
      <c r="L90" s="697"/>
      <c r="M90" s="697"/>
      <c r="N90" s="697"/>
      <c r="O90" s="697"/>
      <c r="P90" s="697"/>
      <c r="Q90" s="697"/>
      <c r="R90" s="697"/>
      <c r="S90" s="697"/>
      <c r="T90" s="697"/>
      <c r="U90" s="697"/>
      <c r="V90" s="697"/>
      <c r="W90" s="697"/>
      <c r="X90" s="697"/>
      <c r="Y90" s="697"/>
      <c r="Z90" s="22"/>
      <c r="AA90" s="22"/>
      <c r="AB90" s="697"/>
      <c r="AC90" s="697"/>
      <c r="AD90" s="697"/>
      <c r="AE90" s="697"/>
      <c r="AF90" s="697"/>
      <c r="AG90" s="697"/>
      <c r="AH90" s="697"/>
      <c r="AI90" s="12"/>
      <c r="AJ90" s="12"/>
      <c r="AK90" s="697" t="s">
        <v>428</v>
      </c>
      <c r="AL90" s="697"/>
      <c r="AM90" s="697"/>
      <c r="AN90" s="697"/>
      <c r="AO90" s="697"/>
      <c r="AP90" s="697"/>
      <c r="AQ90" s="697"/>
      <c r="AR90" s="697"/>
      <c r="AS90" s="697"/>
      <c r="AT90" s="697"/>
      <c r="AU90" s="697"/>
      <c r="AV90" s="697"/>
      <c r="AW90" s="697"/>
      <c r="AX90" s="697"/>
      <c r="AY90" s="697"/>
      <c r="AZ90" s="697"/>
    </row>
    <row r="91" spans="1:52" s="16" customFormat="1" ht="18" customHeight="1">
      <c r="A91" s="12"/>
      <c r="B91" s="15"/>
      <c r="C91" s="696" t="s">
        <v>305</v>
      </c>
      <c r="D91" s="696"/>
      <c r="E91" s="696"/>
      <c r="F91" s="696"/>
      <c r="G91" s="696"/>
      <c r="H91" s="696"/>
      <c r="I91" s="22"/>
      <c r="J91" s="711" t="s">
        <v>246</v>
      </c>
      <c r="K91" s="711"/>
      <c r="L91" s="711"/>
      <c r="M91" s="711"/>
      <c r="N91" s="711"/>
      <c r="O91" s="711"/>
      <c r="P91" s="711"/>
      <c r="Q91" s="711"/>
      <c r="R91" s="711"/>
      <c r="S91" s="711"/>
      <c r="T91" s="711"/>
      <c r="U91" s="711"/>
      <c r="V91" s="711"/>
      <c r="W91" s="711"/>
      <c r="X91" s="711"/>
      <c r="Y91" s="711"/>
      <c r="Z91" s="17"/>
      <c r="AA91" s="17"/>
      <c r="AB91" s="711" t="s">
        <v>20</v>
      </c>
      <c r="AC91" s="711"/>
      <c r="AD91" s="711"/>
      <c r="AE91" s="711"/>
      <c r="AF91" s="711"/>
      <c r="AG91" s="711"/>
      <c r="AH91" s="711"/>
      <c r="AI91" s="18"/>
      <c r="AJ91" s="18"/>
      <c r="AK91" s="711" t="s">
        <v>21</v>
      </c>
      <c r="AL91" s="711"/>
      <c r="AM91" s="711"/>
      <c r="AN91" s="711"/>
      <c r="AO91" s="711"/>
      <c r="AP91" s="711"/>
      <c r="AQ91" s="711"/>
      <c r="AR91" s="711"/>
      <c r="AS91" s="711"/>
      <c r="AT91" s="711"/>
      <c r="AU91" s="711"/>
      <c r="AV91" s="711"/>
      <c r="AW91" s="711"/>
      <c r="AX91" s="711"/>
      <c r="AY91" s="711"/>
      <c r="AZ91" s="711"/>
    </row>
    <row r="92" spans="1:52" s="16" customFormat="1" ht="18" customHeight="1">
      <c r="A92" s="11"/>
      <c r="B92" s="15"/>
      <c r="C92" s="22"/>
      <c r="D92" s="22"/>
      <c r="E92" s="22"/>
      <c r="F92" s="22"/>
      <c r="G92" s="22"/>
      <c r="H92" s="22"/>
      <c r="I92" s="22"/>
      <c r="J92" s="17"/>
      <c r="K92" s="17"/>
      <c r="L92" s="17"/>
      <c r="M92" s="17"/>
      <c r="N92" s="17"/>
      <c r="O92" s="17"/>
      <c r="P92" s="17"/>
      <c r="Q92" s="17"/>
      <c r="R92" s="17"/>
      <c r="S92" s="17"/>
      <c r="T92" s="17"/>
      <c r="U92" s="17"/>
      <c r="V92" s="17"/>
      <c r="W92" s="17"/>
      <c r="X92" s="17"/>
      <c r="Y92" s="705"/>
      <c r="Z92" s="705"/>
      <c r="AA92" s="705"/>
      <c r="AB92" s="705"/>
      <c r="AC92" s="705"/>
      <c r="AD92" s="705"/>
      <c r="AE92" s="705"/>
      <c r="AF92" s="705"/>
      <c r="AG92" s="705"/>
      <c r="AH92" s="705"/>
      <c r="AI92" s="705"/>
      <c r="AJ92" s="705"/>
      <c r="AK92" s="705"/>
      <c r="AL92" s="705"/>
      <c r="AM92" s="705"/>
      <c r="AN92" s="705"/>
      <c r="AO92" s="17"/>
      <c r="AP92" s="17"/>
      <c r="AQ92" s="17"/>
      <c r="AR92" s="17"/>
      <c r="AS92" s="17"/>
      <c r="AT92" s="17"/>
      <c r="AU92" s="17"/>
      <c r="AV92" s="17"/>
      <c r="AW92" s="17"/>
      <c r="AX92" s="17"/>
      <c r="AY92" s="17"/>
      <c r="AZ92" s="17"/>
    </row>
    <row r="93" spans="2:52" s="16" customFormat="1" ht="18" customHeight="1">
      <c r="B93" s="15"/>
      <c r="C93" s="696" t="s">
        <v>247</v>
      </c>
      <c r="D93" s="696"/>
      <c r="E93" s="696"/>
      <c r="F93" s="696"/>
      <c r="G93" s="696"/>
      <c r="H93" s="696"/>
      <c r="I93" s="22"/>
      <c r="J93" s="706" t="s">
        <v>421</v>
      </c>
      <c r="K93" s="706"/>
      <c r="L93" s="706"/>
      <c r="M93" s="706"/>
      <c r="N93" s="706"/>
      <c r="O93" s="706"/>
      <c r="P93" s="706"/>
      <c r="Q93" s="706"/>
      <c r="R93" s="706"/>
      <c r="S93" s="706"/>
      <c r="T93" s="706"/>
      <c r="U93" s="706"/>
      <c r="V93" s="706"/>
      <c r="W93" s="706"/>
      <c r="X93" s="706"/>
      <c r="Y93" s="706"/>
      <c r="Z93" s="17"/>
      <c r="AA93" s="17"/>
      <c r="AB93" s="706" t="s">
        <v>422</v>
      </c>
      <c r="AC93" s="706"/>
      <c r="AD93" s="706"/>
      <c r="AE93" s="706"/>
      <c r="AF93" s="706"/>
      <c r="AG93" s="706"/>
      <c r="AH93" s="706"/>
      <c r="AI93" s="706"/>
      <c r="AJ93" s="706"/>
      <c r="AK93" s="706"/>
      <c r="AL93" s="706"/>
      <c r="AM93" s="706"/>
      <c r="AN93" s="706"/>
      <c r="AO93" s="18"/>
      <c r="AP93" s="18"/>
      <c r="AQ93" s="707" t="s">
        <v>423</v>
      </c>
      <c r="AR93" s="707"/>
      <c r="AS93" s="707"/>
      <c r="AT93" s="707"/>
      <c r="AU93" s="707"/>
      <c r="AV93" s="707"/>
      <c r="AW93" s="707"/>
      <c r="AX93" s="707"/>
      <c r="AY93" s="707"/>
      <c r="AZ93" s="707"/>
    </row>
    <row r="94" spans="2:52" s="16" customFormat="1" ht="18" customHeight="1">
      <c r="B94" s="15"/>
      <c r="C94" s="710"/>
      <c r="D94" s="710"/>
      <c r="E94" s="710"/>
      <c r="F94" s="710"/>
      <c r="G94" s="710"/>
      <c r="H94" s="710"/>
      <c r="I94" s="22"/>
      <c r="J94" s="711" t="s">
        <v>246</v>
      </c>
      <c r="K94" s="711"/>
      <c r="L94" s="711"/>
      <c r="M94" s="711"/>
      <c r="N94" s="711"/>
      <c r="O94" s="711"/>
      <c r="P94" s="711"/>
      <c r="Q94" s="711"/>
      <c r="R94" s="711"/>
      <c r="S94" s="711"/>
      <c r="T94" s="711"/>
      <c r="U94" s="711"/>
      <c r="V94" s="711"/>
      <c r="W94" s="711"/>
      <c r="X94" s="711"/>
      <c r="Y94" s="711"/>
      <c r="Z94" s="17"/>
      <c r="AA94" s="17"/>
      <c r="AB94" s="711" t="s">
        <v>248</v>
      </c>
      <c r="AC94" s="711"/>
      <c r="AD94" s="711"/>
      <c r="AE94" s="711"/>
      <c r="AF94" s="711"/>
      <c r="AG94" s="711"/>
      <c r="AH94" s="711"/>
      <c r="AI94" s="711"/>
      <c r="AJ94" s="711"/>
      <c r="AK94" s="711"/>
      <c r="AL94" s="711"/>
      <c r="AM94" s="711"/>
      <c r="AN94" s="711"/>
      <c r="AO94" s="18"/>
      <c r="AP94" s="18"/>
      <c r="AQ94" s="711" t="s">
        <v>249</v>
      </c>
      <c r="AR94" s="711"/>
      <c r="AS94" s="711"/>
      <c r="AT94" s="711"/>
      <c r="AU94" s="711"/>
      <c r="AV94" s="711"/>
      <c r="AW94" s="711"/>
      <c r="AX94" s="711"/>
      <c r="AY94" s="711"/>
      <c r="AZ94" s="711"/>
    </row>
    <row r="95" spans="2:52" s="16" customFormat="1" ht="18" customHeight="1">
      <c r="B95" s="15"/>
      <c r="C95" s="22"/>
      <c r="D95" s="22"/>
      <c r="E95" s="22"/>
      <c r="F95" s="22"/>
      <c r="G95" s="22"/>
      <c r="H95" s="22"/>
      <c r="I95" s="22"/>
      <c r="J95" s="19"/>
      <c r="K95" s="19"/>
      <c r="L95" s="19"/>
      <c r="M95" s="19"/>
      <c r="N95" s="19"/>
      <c r="O95" s="19"/>
      <c r="P95" s="19"/>
      <c r="Q95" s="19"/>
      <c r="R95" s="19"/>
      <c r="S95" s="19"/>
      <c r="T95" s="19"/>
      <c r="U95" s="19"/>
      <c r="V95" s="19"/>
      <c r="W95" s="19"/>
      <c r="X95" s="19"/>
      <c r="Y95" s="19"/>
      <c r="Z95" s="22"/>
      <c r="AA95" s="22"/>
      <c r="AB95" s="19"/>
      <c r="AC95" s="19"/>
      <c r="AD95" s="19"/>
      <c r="AE95" s="19"/>
      <c r="AF95" s="19"/>
      <c r="AG95" s="19"/>
      <c r="AH95" s="19"/>
      <c r="AI95" s="19"/>
      <c r="AJ95" s="19"/>
      <c r="AK95" s="19"/>
      <c r="AL95" s="19"/>
      <c r="AM95" s="19"/>
      <c r="AN95" s="19"/>
      <c r="AO95" s="12"/>
      <c r="AP95" s="12"/>
      <c r="AQ95" s="19"/>
      <c r="AR95" s="19"/>
      <c r="AS95" s="19"/>
      <c r="AT95" s="19"/>
      <c r="AU95" s="19"/>
      <c r="AV95" s="19"/>
      <c r="AW95" s="19"/>
      <c r="AX95" s="19"/>
      <c r="AY95" s="19"/>
      <c r="AZ95" s="19"/>
    </row>
  </sheetData>
  <sheetProtection/>
  <mergeCells count="345">
    <mergeCell ref="Q62:T62"/>
    <mergeCell ref="AC62:AF62"/>
    <mergeCell ref="AO62:AR62"/>
    <mergeCell ref="AS62:AV62"/>
    <mergeCell ref="AW62:AZ62"/>
    <mergeCell ref="AW59:AZ59"/>
    <mergeCell ref="Q61:T61"/>
    <mergeCell ref="AC61:AF61"/>
    <mergeCell ref="AO61:AR61"/>
    <mergeCell ref="AS61:AV61"/>
    <mergeCell ref="B60:N60"/>
    <mergeCell ref="Q60:T60"/>
    <mergeCell ref="AC60:AF60"/>
    <mergeCell ref="AO60:AR60"/>
    <mergeCell ref="AS60:AV60"/>
    <mergeCell ref="AW60:AZ60"/>
    <mergeCell ref="AW58:AZ58"/>
    <mergeCell ref="B59:N59"/>
    <mergeCell ref="Q59:T59"/>
    <mergeCell ref="AC59:AF59"/>
    <mergeCell ref="AO59:AR59"/>
    <mergeCell ref="AS59:AV59"/>
    <mergeCell ref="Y58:AB58"/>
    <mergeCell ref="AC58:AF58"/>
    <mergeCell ref="AG58:AJ58"/>
    <mergeCell ref="AK58:AN58"/>
    <mergeCell ref="AO58:AR58"/>
    <mergeCell ref="AS58:AV58"/>
    <mergeCell ref="C94:H94"/>
    <mergeCell ref="J94:Y94"/>
    <mergeCell ref="AB94:AN94"/>
    <mergeCell ref="AQ94:AZ94"/>
    <mergeCell ref="C91:H91"/>
    <mergeCell ref="J91:Y91"/>
    <mergeCell ref="AB91:AH91"/>
    <mergeCell ref="AK91:AZ91"/>
    <mergeCell ref="Y92:AN92"/>
    <mergeCell ref="C93:H93"/>
    <mergeCell ref="J93:Y93"/>
    <mergeCell ref="AB93:AN93"/>
    <mergeCell ref="AQ93:AZ93"/>
    <mergeCell ref="B84:AZ84"/>
    <mergeCell ref="B86:O86"/>
    <mergeCell ref="P86:AZ86"/>
    <mergeCell ref="B87:O87"/>
    <mergeCell ref="P87:AZ87"/>
    <mergeCell ref="C90:H90"/>
    <mergeCell ref="J90:Y90"/>
    <mergeCell ref="AB90:AH90"/>
    <mergeCell ref="AK90:AZ90"/>
    <mergeCell ref="B81:Y81"/>
    <mergeCell ref="Z81:AB81"/>
    <mergeCell ref="AC81:AJ81"/>
    <mergeCell ref="AK81:AR81"/>
    <mergeCell ref="AS81:AZ81"/>
    <mergeCell ref="B82:Y82"/>
    <mergeCell ref="Z82:AB82"/>
    <mergeCell ref="AC82:AJ82"/>
    <mergeCell ref="AK82:AR82"/>
    <mergeCell ref="AS82:AZ82"/>
    <mergeCell ref="B79:Y79"/>
    <mergeCell ref="Z79:AB79"/>
    <mergeCell ref="AC79:AJ79"/>
    <mergeCell ref="AK79:AR79"/>
    <mergeCell ref="AS79:AZ79"/>
    <mergeCell ref="B80:Y80"/>
    <mergeCell ref="Z80:AB80"/>
    <mergeCell ref="AC80:AJ80"/>
    <mergeCell ref="AK80:AR80"/>
    <mergeCell ref="AS80:AZ80"/>
    <mergeCell ref="B73:O73"/>
    <mergeCell ref="P73:AZ73"/>
    <mergeCell ref="B75:AZ75"/>
    <mergeCell ref="B77:Y78"/>
    <mergeCell ref="Z77:AB78"/>
    <mergeCell ref="AC77:AZ77"/>
    <mergeCell ref="AC78:AJ78"/>
    <mergeCell ref="AK78:AR78"/>
    <mergeCell ref="AS78:AZ78"/>
    <mergeCell ref="B70:O70"/>
    <mergeCell ref="P70:AZ70"/>
    <mergeCell ref="B71:O71"/>
    <mergeCell ref="P71:AZ71"/>
    <mergeCell ref="B72:O72"/>
    <mergeCell ref="P72:AZ72"/>
    <mergeCell ref="B68:AZ68"/>
    <mergeCell ref="B66:N66"/>
    <mergeCell ref="O66:P66"/>
    <mergeCell ref="Q66:T66"/>
    <mergeCell ref="U66:X66"/>
    <mergeCell ref="Y66:AB66"/>
    <mergeCell ref="AC66:AF66"/>
    <mergeCell ref="AG66:AJ66"/>
    <mergeCell ref="AO65:AR65"/>
    <mergeCell ref="AS65:AV65"/>
    <mergeCell ref="AK66:AN66"/>
    <mergeCell ref="AO66:AR66"/>
    <mergeCell ref="AS66:AV66"/>
    <mergeCell ref="AW66:AZ66"/>
    <mergeCell ref="B65:N65"/>
    <mergeCell ref="O65:P65"/>
    <mergeCell ref="Q65:T65"/>
    <mergeCell ref="AC65:AF65"/>
    <mergeCell ref="AW65:AZ65"/>
    <mergeCell ref="AG57:AJ57"/>
    <mergeCell ref="AK57:AN57"/>
    <mergeCell ref="AO57:AR57"/>
    <mergeCell ref="AS57:AV57"/>
    <mergeCell ref="AW57:AZ57"/>
    <mergeCell ref="AW61:AZ61"/>
    <mergeCell ref="AO63:AR63"/>
    <mergeCell ref="O59:P59"/>
    <mergeCell ref="B57:N57"/>
    <mergeCell ref="O57:P57"/>
    <mergeCell ref="Q57:T57"/>
    <mergeCell ref="U57:X57"/>
    <mergeCell ref="Y57:AB57"/>
    <mergeCell ref="B58:N58"/>
    <mergeCell ref="O58:P58"/>
    <mergeCell ref="Q58:T58"/>
    <mergeCell ref="U58:X58"/>
    <mergeCell ref="AC57:AF57"/>
    <mergeCell ref="AC56:AF56"/>
    <mergeCell ref="AG56:AJ56"/>
    <mergeCell ref="AK56:AN56"/>
    <mergeCell ref="AO56:AR56"/>
    <mergeCell ref="AS56:AV56"/>
    <mergeCell ref="AW56:AZ56"/>
    <mergeCell ref="AG55:AJ55"/>
    <mergeCell ref="AK55:AN55"/>
    <mergeCell ref="AO55:AR55"/>
    <mergeCell ref="AS55:AV55"/>
    <mergeCell ref="AW55:AZ55"/>
    <mergeCell ref="B56:N56"/>
    <mergeCell ref="O56:P56"/>
    <mergeCell ref="Q56:T56"/>
    <mergeCell ref="U56:X56"/>
    <mergeCell ref="Y56:AB56"/>
    <mergeCell ref="B52:AZ52"/>
    <mergeCell ref="B54:N55"/>
    <mergeCell ref="O54:P55"/>
    <mergeCell ref="Q54:AB54"/>
    <mergeCell ref="AC54:AN54"/>
    <mergeCell ref="AO54:AZ54"/>
    <mergeCell ref="Q55:T55"/>
    <mergeCell ref="U55:X55"/>
    <mergeCell ref="Y55:AB55"/>
    <mergeCell ref="AC55:AF55"/>
    <mergeCell ref="B49:R49"/>
    <mergeCell ref="S49:Z49"/>
    <mergeCell ref="AA49:AZ49"/>
    <mergeCell ref="B50:R50"/>
    <mergeCell ref="S50:Z50"/>
    <mergeCell ref="AA50:AZ50"/>
    <mergeCell ref="B47:R47"/>
    <mergeCell ref="S47:Z47"/>
    <mergeCell ref="AA47:AZ47"/>
    <mergeCell ref="B48:R48"/>
    <mergeCell ref="S48:Z48"/>
    <mergeCell ref="AA48:AZ48"/>
    <mergeCell ref="AS43:AV43"/>
    <mergeCell ref="AW43:AZ43"/>
    <mergeCell ref="B45:AZ45"/>
    <mergeCell ref="B43:N43"/>
    <mergeCell ref="O43:P43"/>
    <mergeCell ref="Q43:T43"/>
    <mergeCell ref="U43:X43"/>
    <mergeCell ref="Y43:AB43"/>
    <mergeCell ref="AC43:AF43"/>
    <mergeCell ref="AC42:AF42"/>
    <mergeCell ref="AG42:AJ42"/>
    <mergeCell ref="AK42:AN42"/>
    <mergeCell ref="AO42:AR42"/>
    <mergeCell ref="AG43:AJ43"/>
    <mergeCell ref="AK43:AN43"/>
    <mergeCell ref="AO43:AR43"/>
    <mergeCell ref="AS42:AV42"/>
    <mergeCell ref="AW42:AZ42"/>
    <mergeCell ref="AG41:AJ41"/>
    <mergeCell ref="AK41:AN41"/>
    <mergeCell ref="AO41:AR41"/>
    <mergeCell ref="AS41:AV41"/>
    <mergeCell ref="AW41:AZ41"/>
    <mergeCell ref="B42:N42"/>
    <mergeCell ref="O42:P42"/>
    <mergeCell ref="Q42:T42"/>
    <mergeCell ref="U42:X42"/>
    <mergeCell ref="Y42:AB42"/>
    <mergeCell ref="B41:N41"/>
    <mergeCell ref="O41:P41"/>
    <mergeCell ref="Q41:T41"/>
    <mergeCell ref="U41:X41"/>
    <mergeCell ref="Y41:AB41"/>
    <mergeCell ref="AC41:AF41"/>
    <mergeCell ref="AC40:AF40"/>
    <mergeCell ref="AG40:AJ40"/>
    <mergeCell ref="AK40:AN40"/>
    <mergeCell ref="AO40:AR40"/>
    <mergeCell ref="AS40:AV40"/>
    <mergeCell ref="AW40:AZ40"/>
    <mergeCell ref="AG39:AJ39"/>
    <mergeCell ref="AK39:AN39"/>
    <mergeCell ref="AO39:AR39"/>
    <mergeCell ref="AS39:AV39"/>
    <mergeCell ref="AW39:AZ39"/>
    <mergeCell ref="B40:N40"/>
    <mergeCell ref="O40:P40"/>
    <mergeCell ref="Q40:T40"/>
    <mergeCell ref="U40:X40"/>
    <mergeCell ref="Y40:AB40"/>
    <mergeCell ref="B36:AZ36"/>
    <mergeCell ref="B38:N39"/>
    <mergeCell ref="O38:P39"/>
    <mergeCell ref="Q38:AB38"/>
    <mergeCell ref="AC38:AN38"/>
    <mergeCell ref="AO38:AZ38"/>
    <mergeCell ref="Q39:T39"/>
    <mergeCell ref="U39:X39"/>
    <mergeCell ref="Y39:AB39"/>
    <mergeCell ref="AC39:AF39"/>
    <mergeCell ref="B33:Y33"/>
    <mergeCell ref="Z33:AB33"/>
    <mergeCell ref="AC33:AJ33"/>
    <mergeCell ref="AK33:AR33"/>
    <mergeCell ref="AS33:AZ33"/>
    <mergeCell ref="B34:Y34"/>
    <mergeCell ref="Z34:AB34"/>
    <mergeCell ref="AC34:AJ34"/>
    <mergeCell ref="AK34:AR34"/>
    <mergeCell ref="AS34:AZ34"/>
    <mergeCell ref="B31:Y31"/>
    <mergeCell ref="Z31:AB31"/>
    <mergeCell ref="AC31:AJ31"/>
    <mergeCell ref="AK31:AR31"/>
    <mergeCell ref="AS31:AZ31"/>
    <mergeCell ref="B32:Y32"/>
    <mergeCell ref="Z32:AB32"/>
    <mergeCell ref="AC32:AJ32"/>
    <mergeCell ref="AK32:AR32"/>
    <mergeCell ref="AS32:AZ32"/>
    <mergeCell ref="B29:Y29"/>
    <mergeCell ref="Z29:AB29"/>
    <mergeCell ref="AC29:AJ29"/>
    <mergeCell ref="AK29:AR29"/>
    <mergeCell ref="AS29:AZ29"/>
    <mergeCell ref="B30:Y30"/>
    <mergeCell ref="Z30:AB30"/>
    <mergeCell ref="AC30:AJ30"/>
    <mergeCell ref="AK30:AR30"/>
    <mergeCell ref="AS30:AZ30"/>
    <mergeCell ref="B27:Y27"/>
    <mergeCell ref="Z27:AB27"/>
    <mergeCell ref="AC27:AJ27"/>
    <mergeCell ref="AK27:AR27"/>
    <mergeCell ref="AS27:AZ27"/>
    <mergeCell ref="B28:Y28"/>
    <mergeCell ref="Z28:AB28"/>
    <mergeCell ref="AC28:AJ28"/>
    <mergeCell ref="AK28:AR28"/>
    <mergeCell ref="AS28:AZ28"/>
    <mergeCell ref="B25:Y25"/>
    <mergeCell ref="Z25:AB25"/>
    <mergeCell ref="AC25:AJ25"/>
    <mergeCell ref="AK25:AR25"/>
    <mergeCell ref="AS25:AZ25"/>
    <mergeCell ref="B26:Y26"/>
    <mergeCell ref="Z26:AB26"/>
    <mergeCell ref="AC26:AJ26"/>
    <mergeCell ref="AK26:AR26"/>
    <mergeCell ref="AS26:AZ26"/>
    <mergeCell ref="B22:Y24"/>
    <mergeCell ref="Z22:AB24"/>
    <mergeCell ref="AC22:AZ22"/>
    <mergeCell ref="AC23:AJ24"/>
    <mergeCell ref="AK23:AR24"/>
    <mergeCell ref="AS23:AZ24"/>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14:Y14"/>
    <mergeCell ref="Z14:AB14"/>
    <mergeCell ref="AC14:AJ14"/>
    <mergeCell ref="AK14:AR14"/>
    <mergeCell ref="AS14:AZ14"/>
    <mergeCell ref="B15:Y15"/>
    <mergeCell ref="Z15:AB15"/>
    <mergeCell ref="AC15:AJ15"/>
    <mergeCell ref="AK15:AR15"/>
    <mergeCell ref="AS15:AZ15"/>
    <mergeCell ref="B12:Y12"/>
    <mergeCell ref="Z12:AB12"/>
    <mergeCell ref="AC12:AJ12"/>
    <mergeCell ref="AK12:AR12"/>
    <mergeCell ref="AS12:AZ12"/>
    <mergeCell ref="B13:Y13"/>
    <mergeCell ref="Z13:AB13"/>
    <mergeCell ref="AC13:AJ13"/>
    <mergeCell ref="AK13:AR13"/>
    <mergeCell ref="AS13:AZ13"/>
    <mergeCell ref="B7:AS7"/>
    <mergeCell ref="B9:Y11"/>
    <mergeCell ref="Z9:AB11"/>
    <mergeCell ref="AC9:AZ9"/>
    <mergeCell ref="AC10:AJ11"/>
    <mergeCell ref="AK10:AR11"/>
    <mergeCell ref="AS10:AZ11"/>
    <mergeCell ref="A1:AZ1"/>
    <mergeCell ref="A3:K3"/>
    <mergeCell ref="L3:AZ3"/>
    <mergeCell ref="A4:K4"/>
    <mergeCell ref="L4:AZ4"/>
    <mergeCell ref="A5:K5"/>
    <mergeCell ref="L5:AZ5"/>
    <mergeCell ref="A6:K6"/>
    <mergeCell ref="B61:N61"/>
    <mergeCell ref="B64:N64"/>
    <mergeCell ref="B63:N63"/>
    <mergeCell ref="O61:P61"/>
    <mergeCell ref="O63:P63"/>
    <mergeCell ref="O64:P64"/>
    <mergeCell ref="B62:N62"/>
    <mergeCell ref="O62:P62"/>
    <mergeCell ref="O60:P60"/>
    <mergeCell ref="AS63:AV63"/>
    <mergeCell ref="AW63:AZ63"/>
    <mergeCell ref="AO64:AR64"/>
    <mergeCell ref="AS64:AV64"/>
    <mergeCell ref="AW64:AZ64"/>
    <mergeCell ref="Q64:T64"/>
    <mergeCell ref="AC64:AF64"/>
    <mergeCell ref="Q63:T63"/>
    <mergeCell ref="AC63:AF63"/>
  </mergeCells>
  <printOptions/>
  <pageMargins left="0.3937007874015748" right="0.3937007874015748" top="0.7874015748031497" bottom="0.3937007874015748" header="0.31496062992125984" footer="0"/>
  <pageSetup firstPageNumber="6" useFirstPageNumber="1" fitToHeight="3"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BJ83"/>
  <sheetViews>
    <sheetView showGridLines="0" view="pageBreakPreview" zoomScaleSheetLayoutView="100" zoomScalePageLayoutView="0" workbookViewId="0" topLeftCell="A34">
      <selection activeCell="AC64" sqref="AC64:AJ64"/>
    </sheetView>
  </sheetViews>
  <sheetFormatPr defaultColWidth="8.875" defaultRowHeight="12.75"/>
  <cols>
    <col min="1" max="52" width="3.875" style="61" customWidth="1"/>
    <col min="53" max="53" width="0.875" style="62" customWidth="1"/>
    <col min="54" max="16384" width="8.875" style="62" customWidth="1"/>
  </cols>
  <sheetData>
    <row r="1" spans="1:52" ht="39" customHeight="1">
      <c r="A1" s="491" t="s">
        <v>382</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row>
    <row r="2" spans="1:52"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27.75" customHeight="1">
      <c r="A3" s="484" t="s">
        <v>39</v>
      </c>
      <c r="B3" s="484"/>
      <c r="C3" s="484"/>
      <c r="D3" s="484"/>
      <c r="E3" s="484"/>
      <c r="F3" s="484"/>
      <c r="G3" s="484"/>
      <c r="H3" s="484"/>
      <c r="I3" s="484"/>
      <c r="J3" s="484"/>
      <c r="K3" s="484"/>
      <c r="L3" s="492" t="s">
        <v>333</v>
      </c>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row>
    <row r="4" spans="1:52" ht="15" customHeight="1">
      <c r="A4" s="484" t="s">
        <v>289</v>
      </c>
      <c r="B4" s="484"/>
      <c r="C4" s="484"/>
      <c r="D4" s="484"/>
      <c r="E4" s="484"/>
      <c r="F4" s="484"/>
      <c r="G4" s="484"/>
      <c r="H4" s="484"/>
      <c r="I4" s="484"/>
      <c r="J4" s="484"/>
      <c r="K4" s="484"/>
      <c r="L4" s="493">
        <v>2</v>
      </c>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row>
    <row r="5" spans="1:52" ht="15" customHeight="1">
      <c r="A5" s="484"/>
      <c r="B5" s="484"/>
      <c r="C5" s="484"/>
      <c r="D5" s="484"/>
      <c r="E5" s="484"/>
      <c r="F5" s="484"/>
      <c r="G5" s="484"/>
      <c r="H5" s="484"/>
      <c r="I5" s="484"/>
      <c r="J5" s="484"/>
      <c r="K5" s="484"/>
      <c r="L5" s="494" t="s">
        <v>290</v>
      </c>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row>
    <row r="6" spans="1:52" ht="15" customHeight="1">
      <c r="A6" s="484" t="s">
        <v>291</v>
      </c>
      <c r="B6" s="484"/>
      <c r="C6" s="484"/>
      <c r="D6" s="484"/>
      <c r="E6" s="484"/>
      <c r="F6" s="484"/>
      <c r="G6" s="484"/>
      <c r="H6" s="484"/>
      <c r="I6" s="484"/>
      <c r="J6" s="484"/>
      <c r="K6" s="484"/>
      <c r="L6" s="27" t="s">
        <v>292</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ht="15" customHeight="1"/>
    <row r="8" spans="1:52" ht="18" customHeight="1">
      <c r="A8" s="28"/>
      <c r="B8" s="495" t="s">
        <v>383</v>
      </c>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29"/>
      <c r="AU8" s="29"/>
      <c r="AV8" s="29"/>
      <c r="AW8" s="29"/>
      <c r="AX8" s="29"/>
      <c r="AY8" s="29"/>
      <c r="AZ8" s="29"/>
    </row>
    <row r="9" spans="1:52" ht="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24.75" customHeight="1">
      <c r="A10" s="28"/>
      <c r="B10" s="496" t="s">
        <v>0</v>
      </c>
      <c r="C10" s="496"/>
      <c r="D10" s="496"/>
      <c r="E10" s="496"/>
      <c r="F10" s="496"/>
      <c r="G10" s="496"/>
      <c r="H10" s="496"/>
      <c r="I10" s="496"/>
      <c r="J10" s="496"/>
      <c r="K10" s="496"/>
      <c r="L10" s="496"/>
      <c r="M10" s="496"/>
      <c r="N10" s="496"/>
      <c r="O10" s="496"/>
      <c r="P10" s="496"/>
      <c r="Q10" s="496"/>
      <c r="R10" s="496"/>
      <c r="S10" s="496"/>
      <c r="T10" s="496"/>
      <c r="U10" s="496"/>
      <c r="V10" s="496"/>
      <c r="W10" s="496"/>
      <c r="X10" s="496"/>
      <c r="Y10" s="497"/>
      <c r="Z10" s="502" t="s">
        <v>293</v>
      </c>
      <c r="AA10" s="496"/>
      <c r="AB10" s="497"/>
      <c r="AC10" s="505" t="s">
        <v>10</v>
      </c>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row>
    <row r="11" spans="1:52" ht="24.75" customHeight="1">
      <c r="A11" s="28"/>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9"/>
      <c r="Z11" s="503"/>
      <c r="AA11" s="498"/>
      <c r="AB11" s="499"/>
      <c r="AC11" s="502" t="s">
        <v>353</v>
      </c>
      <c r="AD11" s="496"/>
      <c r="AE11" s="496"/>
      <c r="AF11" s="496"/>
      <c r="AG11" s="496"/>
      <c r="AH11" s="496"/>
      <c r="AI11" s="496"/>
      <c r="AJ11" s="497"/>
      <c r="AK11" s="507" t="s">
        <v>354</v>
      </c>
      <c r="AL11" s="507"/>
      <c r="AM11" s="507"/>
      <c r="AN11" s="507"/>
      <c r="AO11" s="507"/>
      <c r="AP11" s="507"/>
      <c r="AQ11" s="507"/>
      <c r="AR11" s="507"/>
      <c r="AS11" s="496" t="s">
        <v>355</v>
      </c>
      <c r="AT11" s="496"/>
      <c r="AU11" s="496"/>
      <c r="AV11" s="496"/>
      <c r="AW11" s="496"/>
      <c r="AX11" s="496"/>
      <c r="AY11" s="496"/>
      <c r="AZ11" s="496"/>
    </row>
    <row r="12" spans="1:52" ht="24.75" customHeight="1">
      <c r="A12" s="28"/>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1"/>
      <c r="Z12" s="504"/>
      <c r="AA12" s="500"/>
      <c r="AB12" s="501"/>
      <c r="AC12" s="504"/>
      <c r="AD12" s="500"/>
      <c r="AE12" s="500"/>
      <c r="AF12" s="500"/>
      <c r="AG12" s="500"/>
      <c r="AH12" s="500"/>
      <c r="AI12" s="500"/>
      <c r="AJ12" s="501"/>
      <c r="AK12" s="507"/>
      <c r="AL12" s="507"/>
      <c r="AM12" s="507"/>
      <c r="AN12" s="507"/>
      <c r="AO12" s="507"/>
      <c r="AP12" s="507"/>
      <c r="AQ12" s="507"/>
      <c r="AR12" s="507"/>
      <c r="AS12" s="500"/>
      <c r="AT12" s="500"/>
      <c r="AU12" s="500"/>
      <c r="AV12" s="500"/>
      <c r="AW12" s="500"/>
      <c r="AX12" s="500"/>
      <c r="AY12" s="500"/>
      <c r="AZ12" s="500"/>
    </row>
    <row r="13" spans="1:52" ht="15" customHeight="1" thickBot="1">
      <c r="A13" s="32"/>
      <c r="B13" s="508">
        <v>1</v>
      </c>
      <c r="C13" s="508"/>
      <c r="D13" s="508"/>
      <c r="E13" s="508"/>
      <c r="F13" s="508"/>
      <c r="G13" s="508"/>
      <c r="H13" s="508"/>
      <c r="I13" s="508"/>
      <c r="J13" s="508"/>
      <c r="K13" s="508"/>
      <c r="L13" s="508"/>
      <c r="M13" s="508"/>
      <c r="N13" s="508"/>
      <c r="O13" s="508"/>
      <c r="P13" s="508"/>
      <c r="Q13" s="508"/>
      <c r="R13" s="508"/>
      <c r="S13" s="508"/>
      <c r="T13" s="508"/>
      <c r="U13" s="508"/>
      <c r="V13" s="508"/>
      <c r="W13" s="508"/>
      <c r="X13" s="508"/>
      <c r="Y13" s="509"/>
      <c r="Z13" s="510" t="s">
        <v>12</v>
      </c>
      <c r="AA13" s="511"/>
      <c r="AB13" s="512"/>
      <c r="AC13" s="510" t="s">
        <v>13</v>
      </c>
      <c r="AD13" s="511"/>
      <c r="AE13" s="511"/>
      <c r="AF13" s="511"/>
      <c r="AG13" s="511"/>
      <c r="AH13" s="511"/>
      <c r="AI13" s="511"/>
      <c r="AJ13" s="512"/>
      <c r="AK13" s="510" t="s">
        <v>14</v>
      </c>
      <c r="AL13" s="511"/>
      <c r="AM13" s="511"/>
      <c r="AN13" s="511"/>
      <c r="AO13" s="511"/>
      <c r="AP13" s="511"/>
      <c r="AQ13" s="511"/>
      <c r="AR13" s="512"/>
      <c r="AS13" s="510" t="s">
        <v>15</v>
      </c>
      <c r="AT13" s="511"/>
      <c r="AU13" s="511"/>
      <c r="AV13" s="511"/>
      <c r="AW13" s="511"/>
      <c r="AX13" s="511"/>
      <c r="AY13" s="511"/>
      <c r="AZ13" s="511"/>
    </row>
    <row r="14" spans="1:52" ht="17.25" customHeight="1">
      <c r="A14" s="32"/>
      <c r="B14" s="513" t="s">
        <v>384</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712" t="s">
        <v>295</v>
      </c>
      <c r="AA14" s="713"/>
      <c r="AB14" s="713"/>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5"/>
    </row>
    <row r="15" spans="1:52" ht="15" customHeight="1">
      <c r="A15" s="32"/>
      <c r="B15" s="513" t="s">
        <v>385</v>
      </c>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716" t="s">
        <v>296</v>
      </c>
      <c r="AA15" s="717"/>
      <c r="AB15" s="717"/>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9"/>
    </row>
    <row r="16" spans="1:52" ht="15" customHeight="1">
      <c r="A16" s="34"/>
      <c r="B16" s="513" t="s">
        <v>386</v>
      </c>
      <c r="C16" s="513"/>
      <c r="D16" s="513"/>
      <c r="E16" s="513"/>
      <c r="F16" s="513"/>
      <c r="G16" s="513"/>
      <c r="H16" s="513"/>
      <c r="I16" s="513"/>
      <c r="J16" s="513"/>
      <c r="K16" s="513"/>
      <c r="L16" s="513"/>
      <c r="M16" s="513"/>
      <c r="N16" s="513"/>
      <c r="O16" s="513"/>
      <c r="P16" s="513"/>
      <c r="Q16" s="513"/>
      <c r="R16" s="513"/>
      <c r="S16" s="513"/>
      <c r="T16" s="513"/>
      <c r="U16" s="513"/>
      <c r="V16" s="513"/>
      <c r="W16" s="513"/>
      <c r="X16" s="513"/>
      <c r="Y16" s="514"/>
      <c r="Z16" s="720" t="s">
        <v>297</v>
      </c>
      <c r="AA16" s="721"/>
      <c r="AB16" s="721"/>
      <c r="AC16" s="722">
        <f>AC34</f>
        <v>0</v>
      </c>
      <c r="AD16" s="722"/>
      <c r="AE16" s="722"/>
      <c r="AF16" s="722"/>
      <c r="AG16" s="722"/>
      <c r="AH16" s="722"/>
      <c r="AI16" s="722"/>
      <c r="AJ16" s="722"/>
      <c r="AK16" s="722">
        <v>0</v>
      </c>
      <c r="AL16" s="722"/>
      <c r="AM16" s="722"/>
      <c r="AN16" s="722"/>
      <c r="AO16" s="722"/>
      <c r="AP16" s="722"/>
      <c r="AQ16" s="722"/>
      <c r="AR16" s="722"/>
      <c r="AS16" s="722">
        <v>0</v>
      </c>
      <c r="AT16" s="722"/>
      <c r="AU16" s="722"/>
      <c r="AV16" s="722"/>
      <c r="AW16" s="722"/>
      <c r="AX16" s="722"/>
      <c r="AY16" s="722"/>
      <c r="AZ16" s="723"/>
    </row>
    <row r="17" spans="1:52" ht="15" customHeight="1">
      <c r="A17" s="34"/>
      <c r="B17" s="513" t="s">
        <v>387</v>
      </c>
      <c r="C17" s="513"/>
      <c r="D17" s="513"/>
      <c r="E17" s="513"/>
      <c r="F17" s="513"/>
      <c r="G17" s="513"/>
      <c r="H17" s="513"/>
      <c r="I17" s="513"/>
      <c r="J17" s="513"/>
      <c r="K17" s="513"/>
      <c r="L17" s="513"/>
      <c r="M17" s="513"/>
      <c r="N17" s="513"/>
      <c r="O17" s="513"/>
      <c r="P17" s="513"/>
      <c r="Q17" s="513"/>
      <c r="R17" s="513"/>
      <c r="S17" s="513"/>
      <c r="T17" s="513"/>
      <c r="U17" s="513"/>
      <c r="V17" s="513"/>
      <c r="W17" s="513"/>
      <c r="X17" s="513"/>
      <c r="Y17" s="514"/>
      <c r="Z17" s="716" t="s">
        <v>372</v>
      </c>
      <c r="AA17" s="717"/>
      <c r="AB17" s="717"/>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9"/>
    </row>
    <row r="18" spans="1:52" ht="15" customHeight="1">
      <c r="A18" s="34"/>
      <c r="B18" s="513" t="s">
        <v>388</v>
      </c>
      <c r="C18" s="513"/>
      <c r="D18" s="513"/>
      <c r="E18" s="513"/>
      <c r="F18" s="513"/>
      <c r="G18" s="513"/>
      <c r="H18" s="513"/>
      <c r="I18" s="513"/>
      <c r="J18" s="513"/>
      <c r="K18" s="513"/>
      <c r="L18" s="513"/>
      <c r="M18" s="513"/>
      <c r="N18" s="513"/>
      <c r="O18" s="513"/>
      <c r="P18" s="513"/>
      <c r="Q18" s="513"/>
      <c r="R18" s="513"/>
      <c r="S18" s="513"/>
      <c r="T18" s="513"/>
      <c r="U18" s="513"/>
      <c r="V18" s="513"/>
      <c r="W18" s="513"/>
      <c r="X18" s="513"/>
      <c r="Y18" s="514"/>
      <c r="Z18" s="716" t="s">
        <v>389</v>
      </c>
      <c r="AA18" s="717"/>
      <c r="AB18" s="717"/>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9"/>
    </row>
    <row r="19" spans="1:52" ht="29.25" customHeight="1">
      <c r="A19" s="34"/>
      <c r="B19" s="724" t="s">
        <v>361</v>
      </c>
      <c r="C19" s="724"/>
      <c r="D19" s="724"/>
      <c r="E19" s="724"/>
      <c r="F19" s="724"/>
      <c r="G19" s="724"/>
      <c r="H19" s="724"/>
      <c r="I19" s="724"/>
      <c r="J19" s="724"/>
      <c r="K19" s="724"/>
      <c r="L19" s="724"/>
      <c r="M19" s="724"/>
      <c r="N19" s="724"/>
      <c r="O19" s="724"/>
      <c r="P19" s="724"/>
      <c r="Q19" s="724"/>
      <c r="R19" s="724"/>
      <c r="S19" s="724"/>
      <c r="T19" s="724"/>
      <c r="U19" s="724"/>
      <c r="V19" s="724"/>
      <c r="W19" s="724"/>
      <c r="X19" s="724"/>
      <c r="Y19" s="725"/>
      <c r="Z19" s="716" t="s">
        <v>50</v>
      </c>
      <c r="AA19" s="717"/>
      <c r="AB19" s="717"/>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8"/>
      <c r="AZ19" s="719"/>
    </row>
    <row r="20" spans="1:52" ht="18" customHeight="1" thickBot="1">
      <c r="A20" s="34"/>
      <c r="B20" s="726" t="s">
        <v>302</v>
      </c>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533" t="s">
        <v>303</v>
      </c>
      <c r="AA20" s="534"/>
      <c r="AB20" s="535"/>
      <c r="AC20" s="536">
        <f>AC16</f>
        <v>0</v>
      </c>
      <c r="AD20" s="728"/>
      <c r="AE20" s="728"/>
      <c r="AF20" s="728"/>
      <c r="AG20" s="728"/>
      <c r="AH20" s="728"/>
      <c r="AI20" s="728"/>
      <c r="AJ20" s="729"/>
      <c r="AK20" s="536">
        <v>0</v>
      </c>
      <c r="AL20" s="728"/>
      <c r="AM20" s="728"/>
      <c r="AN20" s="728"/>
      <c r="AO20" s="728"/>
      <c r="AP20" s="728"/>
      <c r="AQ20" s="728"/>
      <c r="AR20" s="729"/>
      <c r="AS20" s="536">
        <v>0</v>
      </c>
      <c r="AT20" s="728"/>
      <c r="AU20" s="728"/>
      <c r="AV20" s="728"/>
      <c r="AW20" s="728"/>
      <c r="AX20" s="728"/>
      <c r="AY20" s="728"/>
      <c r="AZ20" s="730"/>
    </row>
    <row r="21" spans="1:52" ht="14.25" customHeight="1">
      <c r="A21" s="34"/>
      <c r="B21" s="63"/>
      <c r="C21" s="64"/>
      <c r="D21" s="64"/>
      <c r="E21" s="64"/>
      <c r="F21" s="64"/>
      <c r="G21" s="64"/>
      <c r="H21" s="64"/>
      <c r="I21" s="64"/>
      <c r="J21" s="64"/>
      <c r="K21" s="64"/>
      <c r="L21" s="64"/>
      <c r="M21" s="64"/>
      <c r="N21" s="64"/>
      <c r="O21" s="64"/>
      <c r="P21" s="64"/>
      <c r="Q21" s="64"/>
      <c r="R21" s="64"/>
      <c r="S21" s="64"/>
      <c r="T21" s="64"/>
      <c r="U21" s="64"/>
      <c r="V21" s="64"/>
      <c r="W21" s="64"/>
      <c r="X21" s="64"/>
      <c r="Y21" s="64"/>
      <c r="Z21" s="65"/>
      <c r="AA21" s="65"/>
      <c r="AB21" s="65"/>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row>
    <row r="22" spans="1:52" ht="15" customHeight="1">
      <c r="A22" s="28"/>
      <c r="B22" s="540" t="s">
        <v>390</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row>
    <row r="23" spans="1:52" ht="10.5" customHeight="1">
      <c r="A23" s="2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row>
    <row r="24" spans="1:52" ht="15" customHeight="1">
      <c r="A24" s="28"/>
      <c r="B24" s="550" t="s">
        <v>0</v>
      </c>
      <c r="C24" s="550"/>
      <c r="D24" s="550"/>
      <c r="E24" s="550"/>
      <c r="F24" s="550"/>
      <c r="G24" s="550"/>
      <c r="H24" s="550"/>
      <c r="I24" s="550"/>
      <c r="J24" s="550"/>
      <c r="K24" s="550"/>
      <c r="L24" s="550"/>
      <c r="M24" s="550"/>
      <c r="N24" s="550"/>
      <c r="O24" s="550"/>
      <c r="P24" s="550"/>
      <c r="Q24" s="550"/>
      <c r="R24" s="550"/>
      <c r="S24" s="550"/>
      <c r="T24" s="550"/>
      <c r="U24" s="550"/>
      <c r="V24" s="550"/>
      <c r="W24" s="550"/>
      <c r="X24" s="550"/>
      <c r="Y24" s="551"/>
      <c r="Z24" s="556" t="s">
        <v>293</v>
      </c>
      <c r="AA24" s="550"/>
      <c r="AB24" s="551"/>
      <c r="AC24" s="559" t="s">
        <v>363</v>
      </c>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row>
    <row r="25" spans="1:52" ht="15" customHeight="1">
      <c r="A25" s="28"/>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3"/>
      <c r="Z25" s="557"/>
      <c r="AA25" s="552"/>
      <c r="AB25" s="553"/>
      <c r="AC25" s="556" t="s">
        <v>353</v>
      </c>
      <c r="AD25" s="550"/>
      <c r="AE25" s="550"/>
      <c r="AF25" s="550"/>
      <c r="AG25" s="550"/>
      <c r="AH25" s="550"/>
      <c r="AI25" s="550"/>
      <c r="AJ25" s="551"/>
      <c r="AK25" s="731" t="s">
        <v>354</v>
      </c>
      <c r="AL25" s="731"/>
      <c r="AM25" s="731"/>
      <c r="AN25" s="731"/>
      <c r="AO25" s="731"/>
      <c r="AP25" s="731"/>
      <c r="AQ25" s="731"/>
      <c r="AR25" s="731"/>
      <c r="AS25" s="550" t="s">
        <v>355</v>
      </c>
      <c r="AT25" s="550"/>
      <c r="AU25" s="550"/>
      <c r="AV25" s="550"/>
      <c r="AW25" s="550"/>
      <c r="AX25" s="550"/>
      <c r="AY25" s="550"/>
      <c r="AZ25" s="550"/>
    </row>
    <row r="26" spans="1:52" ht="30" customHeight="1">
      <c r="A26" s="28"/>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5"/>
      <c r="Z26" s="558"/>
      <c r="AA26" s="554"/>
      <c r="AB26" s="555"/>
      <c r="AC26" s="558"/>
      <c r="AD26" s="554"/>
      <c r="AE26" s="554"/>
      <c r="AF26" s="554"/>
      <c r="AG26" s="554"/>
      <c r="AH26" s="554"/>
      <c r="AI26" s="554"/>
      <c r="AJ26" s="555"/>
      <c r="AK26" s="731"/>
      <c r="AL26" s="731"/>
      <c r="AM26" s="731"/>
      <c r="AN26" s="731"/>
      <c r="AO26" s="731"/>
      <c r="AP26" s="731"/>
      <c r="AQ26" s="731"/>
      <c r="AR26" s="731"/>
      <c r="AS26" s="554"/>
      <c r="AT26" s="554"/>
      <c r="AU26" s="554"/>
      <c r="AV26" s="554"/>
      <c r="AW26" s="554"/>
      <c r="AX26" s="554"/>
      <c r="AY26" s="554"/>
      <c r="AZ26" s="554"/>
    </row>
    <row r="27" spans="1:52" s="68" customFormat="1" ht="15" customHeight="1" thickBot="1">
      <c r="A27" s="67"/>
      <c r="B27" s="732">
        <v>1</v>
      </c>
      <c r="C27" s="732"/>
      <c r="D27" s="732"/>
      <c r="E27" s="732"/>
      <c r="F27" s="732"/>
      <c r="G27" s="732"/>
      <c r="H27" s="732"/>
      <c r="I27" s="732"/>
      <c r="J27" s="732"/>
      <c r="K27" s="732"/>
      <c r="L27" s="732"/>
      <c r="M27" s="732"/>
      <c r="N27" s="732"/>
      <c r="O27" s="732"/>
      <c r="P27" s="732"/>
      <c r="Q27" s="732"/>
      <c r="R27" s="732"/>
      <c r="S27" s="732"/>
      <c r="T27" s="732"/>
      <c r="U27" s="732"/>
      <c r="V27" s="732"/>
      <c r="W27" s="732"/>
      <c r="X27" s="732"/>
      <c r="Y27" s="733"/>
      <c r="Z27" s="734" t="s">
        <v>12</v>
      </c>
      <c r="AA27" s="732"/>
      <c r="AB27" s="732"/>
      <c r="AC27" s="734" t="s">
        <v>13</v>
      </c>
      <c r="AD27" s="732"/>
      <c r="AE27" s="732"/>
      <c r="AF27" s="732"/>
      <c r="AG27" s="732"/>
      <c r="AH27" s="732"/>
      <c r="AI27" s="732"/>
      <c r="AJ27" s="733"/>
      <c r="AK27" s="734" t="s">
        <v>14</v>
      </c>
      <c r="AL27" s="732"/>
      <c r="AM27" s="732"/>
      <c r="AN27" s="732"/>
      <c r="AO27" s="732"/>
      <c r="AP27" s="732"/>
      <c r="AQ27" s="732"/>
      <c r="AR27" s="733"/>
      <c r="AS27" s="734" t="s">
        <v>15</v>
      </c>
      <c r="AT27" s="732"/>
      <c r="AU27" s="732"/>
      <c r="AV27" s="732"/>
      <c r="AW27" s="732"/>
      <c r="AX27" s="732"/>
      <c r="AY27" s="732"/>
      <c r="AZ27" s="732"/>
    </row>
    <row r="28" spans="1:52" s="70" customFormat="1" ht="33" customHeight="1">
      <c r="A28" s="69"/>
      <c r="B28" s="513" t="s">
        <v>391</v>
      </c>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44" t="s">
        <v>295</v>
      </c>
      <c r="AA28" s="545"/>
      <c r="AB28" s="546"/>
      <c r="AC28" s="735"/>
      <c r="AD28" s="736"/>
      <c r="AE28" s="736"/>
      <c r="AF28" s="736"/>
      <c r="AG28" s="736"/>
      <c r="AH28" s="736"/>
      <c r="AI28" s="736"/>
      <c r="AJ28" s="737"/>
      <c r="AK28" s="735"/>
      <c r="AL28" s="736"/>
      <c r="AM28" s="736"/>
      <c r="AN28" s="736"/>
      <c r="AO28" s="736"/>
      <c r="AP28" s="736"/>
      <c r="AQ28" s="736"/>
      <c r="AR28" s="737"/>
      <c r="AS28" s="735"/>
      <c r="AT28" s="736"/>
      <c r="AU28" s="736"/>
      <c r="AV28" s="736"/>
      <c r="AW28" s="736"/>
      <c r="AX28" s="736"/>
      <c r="AY28" s="736"/>
      <c r="AZ28" s="738"/>
    </row>
    <row r="29" spans="1:52" s="70" customFormat="1" ht="28.5" customHeight="1">
      <c r="A29" s="69"/>
      <c r="B29" s="513" t="s">
        <v>392</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63" t="s">
        <v>296</v>
      </c>
      <c r="AA29" s="564"/>
      <c r="AB29" s="565"/>
      <c r="AC29" s="739">
        <f>AC65</f>
        <v>0</v>
      </c>
      <c r="AD29" s="740"/>
      <c r="AE29" s="740"/>
      <c r="AF29" s="740"/>
      <c r="AG29" s="740"/>
      <c r="AH29" s="740"/>
      <c r="AI29" s="740"/>
      <c r="AJ29" s="741"/>
      <c r="AK29" s="742"/>
      <c r="AL29" s="740"/>
      <c r="AM29" s="740"/>
      <c r="AN29" s="740"/>
      <c r="AO29" s="740"/>
      <c r="AP29" s="740"/>
      <c r="AQ29" s="740"/>
      <c r="AR29" s="741"/>
      <c r="AS29" s="742"/>
      <c r="AT29" s="740"/>
      <c r="AU29" s="740"/>
      <c r="AV29" s="740"/>
      <c r="AW29" s="740"/>
      <c r="AX29" s="740"/>
      <c r="AY29" s="740"/>
      <c r="AZ29" s="743"/>
    </row>
    <row r="30" spans="1:52" s="70" customFormat="1" ht="30" customHeight="1">
      <c r="A30" s="69"/>
      <c r="B30" s="513" t="s">
        <v>393</v>
      </c>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63" t="s">
        <v>297</v>
      </c>
      <c r="AA30" s="564"/>
      <c r="AB30" s="565"/>
      <c r="AC30" s="742"/>
      <c r="AD30" s="740"/>
      <c r="AE30" s="740"/>
      <c r="AF30" s="740"/>
      <c r="AG30" s="740"/>
      <c r="AH30" s="740"/>
      <c r="AI30" s="740"/>
      <c r="AJ30" s="741"/>
      <c r="AK30" s="742"/>
      <c r="AL30" s="740"/>
      <c r="AM30" s="740"/>
      <c r="AN30" s="740"/>
      <c r="AO30" s="740"/>
      <c r="AP30" s="740"/>
      <c r="AQ30" s="740"/>
      <c r="AR30" s="741"/>
      <c r="AS30" s="742"/>
      <c r="AT30" s="740"/>
      <c r="AU30" s="740"/>
      <c r="AV30" s="740"/>
      <c r="AW30" s="740"/>
      <c r="AX30" s="740"/>
      <c r="AY30" s="740"/>
      <c r="AZ30" s="743"/>
    </row>
    <row r="31" spans="1:52" s="70" customFormat="1" ht="28.5" customHeight="1">
      <c r="A31" s="69"/>
      <c r="B31" s="513" t="s">
        <v>394</v>
      </c>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63" t="s">
        <v>298</v>
      </c>
      <c r="AA31" s="564"/>
      <c r="AB31" s="565"/>
      <c r="AC31" s="742"/>
      <c r="AD31" s="740"/>
      <c r="AE31" s="740"/>
      <c r="AF31" s="740"/>
      <c r="AG31" s="740"/>
      <c r="AH31" s="740"/>
      <c r="AI31" s="740"/>
      <c r="AJ31" s="741"/>
      <c r="AK31" s="742"/>
      <c r="AL31" s="740"/>
      <c r="AM31" s="740"/>
      <c r="AN31" s="740"/>
      <c r="AO31" s="740"/>
      <c r="AP31" s="740"/>
      <c r="AQ31" s="740"/>
      <c r="AR31" s="741"/>
      <c r="AS31" s="742"/>
      <c r="AT31" s="740"/>
      <c r="AU31" s="740"/>
      <c r="AV31" s="740"/>
      <c r="AW31" s="740"/>
      <c r="AX31" s="740"/>
      <c r="AY31" s="740"/>
      <c r="AZ31" s="743"/>
    </row>
    <row r="32" spans="1:52" s="70" customFormat="1" ht="28.5" customHeight="1">
      <c r="A32" s="69"/>
      <c r="B32" s="513" t="s">
        <v>395</v>
      </c>
      <c r="C32" s="513"/>
      <c r="D32" s="513"/>
      <c r="E32" s="513"/>
      <c r="F32" s="513"/>
      <c r="G32" s="513"/>
      <c r="H32" s="513"/>
      <c r="I32" s="513"/>
      <c r="J32" s="513"/>
      <c r="K32" s="513"/>
      <c r="L32" s="513"/>
      <c r="M32" s="513"/>
      <c r="N32" s="513"/>
      <c r="O32" s="513"/>
      <c r="P32" s="513"/>
      <c r="Q32" s="513"/>
      <c r="R32" s="513"/>
      <c r="S32" s="513"/>
      <c r="T32" s="513"/>
      <c r="U32" s="513"/>
      <c r="V32" s="513"/>
      <c r="W32" s="513"/>
      <c r="X32" s="513"/>
      <c r="Y32" s="514"/>
      <c r="Z32" s="563" t="s">
        <v>298</v>
      </c>
      <c r="AA32" s="564"/>
      <c r="AB32" s="565"/>
      <c r="AC32" s="739">
        <f>AC54</f>
        <v>0</v>
      </c>
      <c r="AD32" s="740"/>
      <c r="AE32" s="740"/>
      <c r="AF32" s="740"/>
      <c r="AG32" s="740"/>
      <c r="AH32" s="740"/>
      <c r="AI32" s="740"/>
      <c r="AJ32" s="741"/>
      <c r="AK32" s="742"/>
      <c r="AL32" s="740"/>
      <c r="AM32" s="740"/>
      <c r="AN32" s="740"/>
      <c r="AO32" s="740"/>
      <c r="AP32" s="740"/>
      <c r="AQ32" s="740"/>
      <c r="AR32" s="741"/>
      <c r="AS32" s="742"/>
      <c r="AT32" s="740"/>
      <c r="AU32" s="740"/>
      <c r="AV32" s="740"/>
      <c r="AW32" s="740"/>
      <c r="AX32" s="740"/>
      <c r="AY32" s="740"/>
      <c r="AZ32" s="743"/>
    </row>
    <row r="33" spans="1:52" s="70" customFormat="1" ht="27.75" customHeight="1">
      <c r="A33" s="69"/>
      <c r="B33" s="513" t="s">
        <v>396</v>
      </c>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63" t="s">
        <v>299</v>
      </c>
      <c r="AA33" s="564"/>
      <c r="AB33" s="565"/>
      <c r="AC33" s="742"/>
      <c r="AD33" s="740"/>
      <c r="AE33" s="740"/>
      <c r="AF33" s="740"/>
      <c r="AG33" s="740"/>
      <c r="AH33" s="740"/>
      <c r="AI33" s="740"/>
      <c r="AJ33" s="741"/>
      <c r="AK33" s="742"/>
      <c r="AL33" s="740"/>
      <c r="AM33" s="740"/>
      <c r="AN33" s="740"/>
      <c r="AO33" s="740"/>
      <c r="AP33" s="740"/>
      <c r="AQ33" s="740"/>
      <c r="AR33" s="741"/>
      <c r="AS33" s="742"/>
      <c r="AT33" s="740"/>
      <c r="AU33" s="740"/>
      <c r="AV33" s="740"/>
      <c r="AW33" s="740"/>
      <c r="AX33" s="740"/>
      <c r="AY33" s="740"/>
      <c r="AZ33" s="743"/>
    </row>
    <row r="34" spans="1:52" ht="15" customHeight="1" thickBot="1">
      <c r="A34" s="28"/>
      <c r="B34" s="574" t="s">
        <v>302</v>
      </c>
      <c r="C34" s="575"/>
      <c r="D34" s="575"/>
      <c r="E34" s="575"/>
      <c r="F34" s="575"/>
      <c r="G34" s="575"/>
      <c r="H34" s="575"/>
      <c r="I34" s="575"/>
      <c r="J34" s="575"/>
      <c r="K34" s="575"/>
      <c r="L34" s="575"/>
      <c r="M34" s="575"/>
      <c r="N34" s="575"/>
      <c r="O34" s="575"/>
      <c r="P34" s="575"/>
      <c r="Q34" s="575"/>
      <c r="R34" s="575"/>
      <c r="S34" s="575"/>
      <c r="T34" s="575"/>
      <c r="U34" s="575"/>
      <c r="V34" s="575"/>
      <c r="W34" s="575"/>
      <c r="X34" s="575"/>
      <c r="Y34" s="576"/>
      <c r="Z34" s="744" t="s">
        <v>303</v>
      </c>
      <c r="AA34" s="745"/>
      <c r="AB34" s="746"/>
      <c r="AC34" s="580">
        <f>AC29+AC32</f>
        <v>0</v>
      </c>
      <c r="AD34" s="581"/>
      <c r="AE34" s="581"/>
      <c r="AF34" s="581"/>
      <c r="AG34" s="581"/>
      <c r="AH34" s="581"/>
      <c r="AI34" s="581"/>
      <c r="AJ34" s="582"/>
      <c r="AK34" s="747"/>
      <c r="AL34" s="748"/>
      <c r="AM34" s="748"/>
      <c r="AN34" s="748"/>
      <c r="AO34" s="748"/>
      <c r="AP34" s="748"/>
      <c r="AQ34" s="748"/>
      <c r="AR34" s="749"/>
      <c r="AS34" s="747"/>
      <c r="AT34" s="748"/>
      <c r="AU34" s="748"/>
      <c r="AV34" s="748"/>
      <c r="AW34" s="748"/>
      <c r="AX34" s="748"/>
      <c r="AY34" s="748"/>
      <c r="AZ34" s="750"/>
    </row>
    <row r="36" ht="15" hidden="1"/>
    <row r="37" ht="15" hidden="1">
      <c r="B37" s="71" t="s">
        <v>397</v>
      </c>
    </row>
    <row r="38" ht="10.5" customHeight="1" hidden="1">
      <c r="B38" s="71"/>
    </row>
    <row r="39" spans="2:52" ht="18.75" customHeight="1" hidden="1">
      <c r="B39" s="496" t="s">
        <v>0</v>
      </c>
      <c r="C39" s="496"/>
      <c r="D39" s="496"/>
      <c r="E39" s="496"/>
      <c r="F39" s="496"/>
      <c r="G39" s="496"/>
      <c r="H39" s="496"/>
      <c r="I39" s="496"/>
      <c r="J39" s="496"/>
      <c r="K39" s="496"/>
      <c r="L39" s="496"/>
      <c r="M39" s="496"/>
      <c r="N39" s="496"/>
      <c r="O39" s="496"/>
      <c r="P39" s="496"/>
      <c r="Q39" s="496"/>
      <c r="R39" s="496"/>
      <c r="S39" s="496"/>
      <c r="T39" s="496"/>
      <c r="U39" s="496"/>
      <c r="V39" s="496"/>
      <c r="W39" s="496"/>
      <c r="X39" s="496"/>
      <c r="Y39" s="497"/>
      <c r="Z39" s="529" t="s">
        <v>293</v>
      </c>
      <c r="AA39" s="507"/>
      <c r="AB39" s="507"/>
      <c r="AC39" s="507" t="s">
        <v>10</v>
      </c>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5"/>
    </row>
    <row r="40" spans="2:52" ht="50.25" customHeight="1" hidden="1">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1"/>
      <c r="Z40" s="529"/>
      <c r="AA40" s="507"/>
      <c r="AB40" s="507"/>
      <c r="AC40" s="507" t="s">
        <v>398</v>
      </c>
      <c r="AD40" s="507"/>
      <c r="AE40" s="507"/>
      <c r="AF40" s="507"/>
      <c r="AG40" s="507"/>
      <c r="AH40" s="507"/>
      <c r="AI40" s="507"/>
      <c r="AJ40" s="507"/>
      <c r="AK40" s="507" t="s">
        <v>399</v>
      </c>
      <c r="AL40" s="507"/>
      <c r="AM40" s="507"/>
      <c r="AN40" s="507"/>
      <c r="AO40" s="507"/>
      <c r="AP40" s="507"/>
      <c r="AQ40" s="507"/>
      <c r="AR40" s="507"/>
      <c r="AS40" s="507" t="s">
        <v>400</v>
      </c>
      <c r="AT40" s="507"/>
      <c r="AU40" s="507"/>
      <c r="AV40" s="507"/>
      <c r="AW40" s="507"/>
      <c r="AX40" s="507"/>
      <c r="AY40" s="507"/>
      <c r="AZ40" s="505"/>
    </row>
    <row r="41" spans="1:52" s="68" customFormat="1" ht="12.75" hidden="1">
      <c r="A41" s="26"/>
      <c r="B41" s="751">
        <v>1</v>
      </c>
      <c r="C41" s="751"/>
      <c r="D41" s="751"/>
      <c r="E41" s="751"/>
      <c r="F41" s="751"/>
      <c r="G41" s="751"/>
      <c r="H41" s="751"/>
      <c r="I41" s="751"/>
      <c r="J41" s="751"/>
      <c r="K41" s="751"/>
      <c r="L41" s="751"/>
      <c r="M41" s="751"/>
      <c r="N41" s="751"/>
      <c r="O41" s="751"/>
      <c r="P41" s="751"/>
      <c r="Q41" s="751"/>
      <c r="R41" s="751"/>
      <c r="S41" s="751"/>
      <c r="T41" s="751"/>
      <c r="U41" s="751"/>
      <c r="V41" s="751"/>
      <c r="W41" s="751"/>
      <c r="X41" s="751"/>
      <c r="Y41" s="584"/>
      <c r="Z41" s="752" t="s">
        <v>12</v>
      </c>
      <c r="AA41" s="752"/>
      <c r="AB41" s="753"/>
      <c r="AC41" s="754" t="s">
        <v>13</v>
      </c>
      <c r="AD41" s="752"/>
      <c r="AE41" s="752"/>
      <c r="AF41" s="752"/>
      <c r="AG41" s="752"/>
      <c r="AH41" s="752"/>
      <c r="AI41" s="752"/>
      <c r="AJ41" s="753"/>
      <c r="AK41" s="754" t="s">
        <v>14</v>
      </c>
      <c r="AL41" s="752"/>
      <c r="AM41" s="752"/>
      <c r="AN41" s="752"/>
      <c r="AO41" s="752"/>
      <c r="AP41" s="752"/>
      <c r="AQ41" s="752"/>
      <c r="AR41" s="753"/>
      <c r="AS41" s="754" t="s">
        <v>15</v>
      </c>
      <c r="AT41" s="752"/>
      <c r="AU41" s="752"/>
      <c r="AV41" s="752"/>
      <c r="AW41" s="752"/>
      <c r="AX41" s="752"/>
      <c r="AY41" s="752"/>
      <c r="AZ41" s="752"/>
    </row>
    <row r="42" spans="2:52" ht="15" customHeight="1" hidden="1">
      <c r="B42" s="755" t="s">
        <v>401</v>
      </c>
      <c r="C42" s="755"/>
      <c r="D42" s="755"/>
      <c r="E42" s="755"/>
      <c r="F42" s="755"/>
      <c r="G42" s="755"/>
      <c r="H42" s="755"/>
      <c r="I42" s="755"/>
      <c r="J42" s="755"/>
      <c r="K42" s="755"/>
      <c r="L42" s="755"/>
      <c r="M42" s="755"/>
      <c r="N42" s="755"/>
      <c r="O42" s="755"/>
      <c r="P42" s="755"/>
      <c r="Q42" s="755"/>
      <c r="R42" s="755"/>
      <c r="S42" s="755"/>
      <c r="T42" s="755"/>
      <c r="U42" s="755"/>
      <c r="V42" s="755"/>
      <c r="W42" s="755"/>
      <c r="X42" s="755"/>
      <c r="Y42" s="756"/>
      <c r="Z42" s="522" t="s">
        <v>295</v>
      </c>
      <c r="AA42" s="523"/>
      <c r="AB42" s="524"/>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757"/>
    </row>
    <row r="43" spans="2:52" ht="36.75" customHeight="1" hidden="1">
      <c r="B43" s="758" t="s">
        <v>402</v>
      </c>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16" t="s">
        <v>337</v>
      </c>
      <c r="AA43" s="717"/>
      <c r="AB43" s="71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757"/>
    </row>
    <row r="44" spans="2:52" ht="20.25" customHeight="1" hidden="1">
      <c r="B44" s="759" t="s">
        <v>403</v>
      </c>
      <c r="C44" s="759"/>
      <c r="D44" s="759"/>
      <c r="E44" s="759"/>
      <c r="F44" s="759"/>
      <c r="G44" s="759"/>
      <c r="H44" s="759"/>
      <c r="I44" s="759"/>
      <c r="J44" s="759"/>
      <c r="K44" s="759"/>
      <c r="L44" s="759"/>
      <c r="M44" s="759"/>
      <c r="N44" s="759"/>
      <c r="O44" s="759"/>
      <c r="P44" s="759"/>
      <c r="Q44" s="759"/>
      <c r="R44" s="759"/>
      <c r="S44" s="759"/>
      <c r="T44" s="759"/>
      <c r="U44" s="759"/>
      <c r="V44" s="759"/>
      <c r="W44" s="759"/>
      <c r="X44" s="759"/>
      <c r="Y44" s="760"/>
      <c r="Z44" s="716" t="s">
        <v>338</v>
      </c>
      <c r="AA44" s="717"/>
      <c r="AB44" s="717"/>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2"/>
    </row>
    <row r="45" spans="2:52" ht="15.75" hidden="1" thickBot="1">
      <c r="B45" s="726" t="s">
        <v>309</v>
      </c>
      <c r="C45" s="727"/>
      <c r="D45" s="727"/>
      <c r="E45" s="727"/>
      <c r="F45" s="727"/>
      <c r="G45" s="727"/>
      <c r="H45" s="727"/>
      <c r="I45" s="727"/>
      <c r="J45" s="727"/>
      <c r="K45" s="727"/>
      <c r="L45" s="727"/>
      <c r="M45" s="727"/>
      <c r="N45" s="727"/>
      <c r="O45" s="727"/>
      <c r="P45" s="727"/>
      <c r="Q45" s="727"/>
      <c r="R45" s="727"/>
      <c r="S45" s="727"/>
      <c r="T45" s="727"/>
      <c r="U45" s="727"/>
      <c r="V45" s="727"/>
      <c r="W45" s="727"/>
      <c r="X45" s="727"/>
      <c r="Y45" s="727"/>
      <c r="Z45" s="763" t="s">
        <v>303</v>
      </c>
      <c r="AA45" s="764"/>
      <c r="AB45" s="765"/>
      <c r="AC45" s="766"/>
      <c r="AD45" s="767"/>
      <c r="AE45" s="767"/>
      <c r="AF45" s="767"/>
      <c r="AG45" s="767"/>
      <c r="AH45" s="767"/>
      <c r="AI45" s="767"/>
      <c r="AJ45" s="768"/>
      <c r="AK45" s="766"/>
      <c r="AL45" s="767"/>
      <c r="AM45" s="767"/>
      <c r="AN45" s="767"/>
      <c r="AO45" s="767"/>
      <c r="AP45" s="767"/>
      <c r="AQ45" s="767"/>
      <c r="AR45" s="768"/>
      <c r="AS45" s="766"/>
      <c r="AT45" s="767"/>
      <c r="AU45" s="767"/>
      <c r="AV45" s="767"/>
      <c r="AW45" s="767"/>
      <c r="AX45" s="767"/>
      <c r="AY45" s="767"/>
      <c r="AZ45" s="769"/>
    </row>
    <row r="46" ht="15">
      <c r="B46" s="71" t="s">
        <v>404</v>
      </c>
    </row>
    <row r="47" ht="12" customHeight="1">
      <c r="B47" s="71"/>
    </row>
    <row r="48" spans="2:52" ht="12" customHeight="1">
      <c r="B48" s="496" t="s">
        <v>0</v>
      </c>
      <c r="C48" s="496"/>
      <c r="D48" s="496"/>
      <c r="E48" s="496"/>
      <c r="F48" s="496"/>
      <c r="G48" s="496"/>
      <c r="H48" s="496"/>
      <c r="I48" s="496"/>
      <c r="J48" s="496"/>
      <c r="K48" s="496"/>
      <c r="L48" s="496"/>
      <c r="M48" s="496"/>
      <c r="N48" s="496"/>
      <c r="O48" s="496"/>
      <c r="P48" s="496"/>
      <c r="Q48" s="496"/>
      <c r="R48" s="496"/>
      <c r="S48" s="496"/>
      <c r="T48" s="496"/>
      <c r="U48" s="496"/>
      <c r="V48" s="496"/>
      <c r="W48" s="496"/>
      <c r="X48" s="496"/>
      <c r="Y48" s="497"/>
      <c r="Z48" s="529" t="s">
        <v>293</v>
      </c>
      <c r="AA48" s="507"/>
      <c r="AB48" s="507"/>
      <c r="AC48" s="507" t="s">
        <v>10</v>
      </c>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5"/>
    </row>
    <row r="49" spans="2:52" ht="51" customHeight="1">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1"/>
      <c r="Z49" s="529"/>
      <c r="AA49" s="507"/>
      <c r="AB49" s="507"/>
      <c r="AC49" s="507" t="s">
        <v>353</v>
      </c>
      <c r="AD49" s="507"/>
      <c r="AE49" s="507"/>
      <c r="AF49" s="507"/>
      <c r="AG49" s="507"/>
      <c r="AH49" s="507"/>
      <c r="AI49" s="507"/>
      <c r="AJ49" s="507"/>
      <c r="AK49" s="507" t="s">
        <v>354</v>
      </c>
      <c r="AL49" s="507"/>
      <c r="AM49" s="507"/>
      <c r="AN49" s="507"/>
      <c r="AO49" s="507"/>
      <c r="AP49" s="507"/>
      <c r="AQ49" s="507"/>
      <c r="AR49" s="507"/>
      <c r="AS49" s="507" t="s">
        <v>355</v>
      </c>
      <c r="AT49" s="507"/>
      <c r="AU49" s="507"/>
      <c r="AV49" s="507"/>
      <c r="AW49" s="507"/>
      <c r="AX49" s="507"/>
      <c r="AY49" s="507"/>
      <c r="AZ49" s="505"/>
    </row>
    <row r="50" spans="1:52" s="68" customFormat="1" ht="12.75">
      <c r="A50" s="26"/>
      <c r="B50" s="751">
        <v>1</v>
      </c>
      <c r="C50" s="751"/>
      <c r="D50" s="751"/>
      <c r="E50" s="751"/>
      <c r="F50" s="751"/>
      <c r="G50" s="751"/>
      <c r="H50" s="751"/>
      <c r="I50" s="751"/>
      <c r="J50" s="751"/>
      <c r="K50" s="751"/>
      <c r="L50" s="751"/>
      <c r="M50" s="751"/>
      <c r="N50" s="751"/>
      <c r="O50" s="751"/>
      <c r="P50" s="751"/>
      <c r="Q50" s="751"/>
      <c r="R50" s="751"/>
      <c r="S50" s="751"/>
      <c r="T50" s="751"/>
      <c r="U50" s="751"/>
      <c r="V50" s="751"/>
      <c r="W50" s="751"/>
      <c r="X50" s="751"/>
      <c r="Y50" s="584"/>
      <c r="Z50" s="752" t="s">
        <v>12</v>
      </c>
      <c r="AA50" s="752"/>
      <c r="AB50" s="753"/>
      <c r="AC50" s="754" t="s">
        <v>13</v>
      </c>
      <c r="AD50" s="752"/>
      <c r="AE50" s="752"/>
      <c r="AF50" s="752"/>
      <c r="AG50" s="752"/>
      <c r="AH50" s="752"/>
      <c r="AI50" s="752"/>
      <c r="AJ50" s="753"/>
      <c r="AK50" s="754" t="s">
        <v>14</v>
      </c>
      <c r="AL50" s="752"/>
      <c r="AM50" s="752"/>
      <c r="AN50" s="752"/>
      <c r="AO50" s="752"/>
      <c r="AP50" s="752"/>
      <c r="AQ50" s="752"/>
      <c r="AR50" s="753"/>
      <c r="AS50" s="754" t="s">
        <v>15</v>
      </c>
      <c r="AT50" s="752"/>
      <c r="AU50" s="752"/>
      <c r="AV50" s="752"/>
      <c r="AW50" s="752"/>
      <c r="AX50" s="752"/>
      <c r="AY50" s="752"/>
      <c r="AZ50" s="752"/>
    </row>
    <row r="51" spans="2:52" ht="15">
      <c r="B51" s="755" t="s">
        <v>405</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16" t="s">
        <v>295</v>
      </c>
      <c r="AA51" s="717"/>
      <c r="AB51" s="717"/>
      <c r="AC51" s="718">
        <f>AC53</f>
        <v>0</v>
      </c>
      <c r="AD51" s="718"/>
      <c r="AE51" s="718"/>
      <c r="AF51" s="718"/>
      <c r="AG51" s="718"/>
      <c r="AH51" s="718"/>
      <c r="AI51" s="718"/>
      <c r="AJ51" s="718"/>
      <c r="AK51" s="718">
        <v>0</v>
      </c>
      <c r="AL51" s="718"/>
      <c r="AM51" s="718"/>
      <c r="AN51" s="718"/>
      <c r="AO51" s="718"/>
      <c r="AP51" s="718"/>
      <c r="AQ51" s="718"/>
      <c r="AR51" s="718"/>
      <c r="AS51" s="718">
        <v>0</v>
      </c>
      <c r="AT51" s="718"/>
      <c r="AU51" s="718"/>
      <c r="AV51" s="718"/>
      <c r="AW51" s="718"/>
      <c r="AX51" s="718"/>
      <c r="AY51" s="718"/>
      <c r="AZ51" s="719"/>
    </row>
    <row r="52" spans="2:52" ht="33" customHeight="1">
      <c r="B52" s="758" t="s">
        <v>406</v>
      </c>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16" t="s">
        <v>337</v>
      </c>
      <c r="AA52" s="717"/>
      <c r="AB52" s="717"/>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9"/>
    </row>
    <row r="53" spans="2:52" ht="16.5" customHeight="1">
      <c r="B53" s="770" t="s">
        <v>407</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16" t="s">
        <v>338</v>
      </c>
      <c r="AA53" s="717"/>
      <c r="AB53" s="717"/>
      <c r="AC53" s="718"/>
      <c r="AD53" s="718"/>
      <c r="AE53" s="718"/>
      <c r="AF53" s="718"/>
      <c r="AG53" s="718"/>
      <c r="AH53" s="718"/>
      <c r="AI53" s="718"/>
      <c r="AJ53" s="718"/>
      <c r="AK53" s="718">
        <v>0</v>
      </c>
      <c r="AL53" s="718"/>
      <c r="AM53" s="718"/>
      <c r="AN53" s="718"/>
      <c r="AO53" s="718"/>
      <c r="AP53" s="718"/>
      <c r="AQ53" s="718"/>
      <c r="AR53" s="718"/>
      <c r="AS53" s="718">
        <v>0</v>
      </c>
      <c r="AT53" s="718"/>
      <c r="AU53" s="718"/>
      <c r="AV53" s="718"/>
      <c r="AW53" s="718"/>
      <c r="AX53" s="718"/>
      <c r="AY53" s="718"/>
      <c r="AZ53" s="719"/>
    </row>
    <row r="54" spans="2:52" ht="16.5" thickBot="1">
      <c r="B54" s="726" t="s">
        <v>309</v>
      </c>
      <c r="C54" s="727"/>
      <c r="D54" s="727"/>
      <c r="E54" s="727"/>
      <c r="F54" s="727"/>
      <c r="G54" s="727"/>
      <c r="H54" s="727"/>
      <c r="I54" s="727"/>
      <c r="J54" s="727"/>
      <c r="K54" s="727"/>
      <c r="L54" s="727"/>
      <c r="M54" s="727"/>
      <c r="N54" s="727"/>
      <c r="O54" s="727"/>
      <c r="P54" s="727"/>
      <c r="Q54" s="727"/>
      <c r="R54" s="727"/>
      <c r="S54" s="727"/>
      <c r="T54" s="727"/>
      <c r="U54" s="727"/>
      <c r="V54" s="727"/>
      <c r="W54" s="727"/>
      <c r="X54" s="727"/>
      <c r="Y54" s="727"/>
      <c r="Z54" s="771" t="s">
        <v>303</v>
      </c>
      <c r="AA54" s="772"/>
      <c r="AB54" s="773"/>
      <c r="AC54" s="774">
        <f>AC51</f>
        <v>0</v>
      </c>
      <c r="AD54" s="775"/>
      <c r="AE54" s="775"/>
      <c r="AF54" s="775"/>
      <c r="AG54" s="775"/>
      <c r="AH54" s="775"/>
      <c r="AI54" s="775"/>
      <c r="AJ54" s="776"/>
      <c r="AK54" s="774">
        <v>0</v>
      </c>
      <c r="AL54" s="775"/>
      <c r="AM54" s="775"/>
      <c r="AN54" s="775"/>
      <c r="AO54" s="775"/>
      <c r="AP54" s="775"/>
      <c r="AQ54" s="775"/>
      <c r="AR54" s="776"/>
      <c r="AS54" s="774">
        <v>0</v>
      </c>
      <c r="AT54" s="775"/>
      <c r="AU54" s="775"/>
      <c r="AV54" s="775"/>
      <c r="AW54" s="775"/>
      <c r="AX54" s="775"/>
      <c r="AY54" s="775"/>
      <c r="AZ54" s="777"/>
    </row>
    <row r="55" spans="2:52" ht="15">
      <c r="B55" s="63"/>
      <c r="C55" s="64"/>
      <c r="D55" s="64"/>
      <c r="E55" s="64"/>
      <c r="F55" s="64"/>
      <c r="G55" s="64"/>
      <c r="H55" s="64"/>
      <c r="I55" s="64"/>
      <c r="J55" s="64"/>
      <c r="K55" s="64"/>
      <c r="L55" s="64"/>
      <c r="M55" s="64"/>
      <c r="N55" s="64"/>
      <c r="O55" s="64"/>
      <c r="P55" s="64"/>
      <c r="Q55" s="64"/>
      <c r="R55" s="64"/>
      <c r="S55" s="64"/>
      <c r="T55" s="64"/>
      <c r="U55" s="64"/>
      <c r="V55" s="64"/>
      <c r="W55" s="64"/>
      <c r="X55" s="64"/>
      <c r="Y55" s="64"/>
      <c r="Z55" s="72"/>
      <c r="AA55" s="72"/>
      <c r="AB55" s="72"/>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row r="56" spans="1:52" s="31" customFormat="1" ht="18" customHeight="1">
      <c r="A56" s="28"/>
      <c r="B56" s="540" t="s">
        <v>408</v>
      </c>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row>
    <row r="57" spans="1:62" s="31" customFormat="1" ht="7.5" customHeight="1">
      <c r="A57" s="28"/>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74"/>
      <c r="BB57" s="74"/>
      <c r="BC57" s="74"/>
      <c r="BD57" s="74"/>
      <c r="BE57" s="74"/>
      <c r="BF57" s="74"/>
      <c r="BG57" s="74"/>
      <c r="BH57" s="74"/>
      <c r="BI57" s="74"/>
      <c r="BJ57" s="74"/>
    </row>
    <row r="58" spans="1:52" s="31" customFormat="1" ht="24.75" customHeight="1">
      <c r="A58" s="28"/>
      <c r="B58" s="496" t="s">
        <v>0</v>
      </c>
      <c r="C58" s="496"/>
      <c r="D58" s="496"/>
      <c r="E58" s="496"/>
      <c r="F58" s="496"/>
      <c r="G58" s="496"/>
      <c r="H58" s="496"/>
      <c r="I58" s="496"/>
      <c r="J58" s="496"/>
      <c r="K58" s="496"/>
      <c r="L58" s="496"/>
      <c r="M58" s="496"/>
      <c r="N58" s="496"/>
      <c r="O58" s="496"/>
      <c r="P58" s="496"/>
      <c r="Q58" s="496"/>
      <c r="R58" s="496"/>
      <c r="S58" s="496"/>
      <c r="T58" s="496"/>
      <c r="U58" s="496"/>
      <c r="V58" s="496"/>
      <c r="W58" s="496"/>
      <c r="X58" s="496"/>
      <c r="Y58" s="497"/>
      <c r="Z58" s="502" t="s">
        <v>293</v>
      </c>
      <c r="AA58" s="496"/>
      <c r="AB58" s="497"/>
      <c r="AC58" s="505" t="s">
        <v>10</v>
      </c>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row>
    <row r="59" spans="1:52" s="31" customFormat="1" ht="45" customHeight="1">
      <c r="A59" s="28"/>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9"/>
      <c r="Z59" s="503"/>
      <c r="AA59" s="498"/>
      <c r="AB59" s="499"/>
      <c r="AC59" s="502" t="s">
        <v>409</v>
      </c>
      <c r="AD59" s="496"/>
      <c r="AE59" s="496"/>
      <c r="AF59" s="496"/>
      <c r="AG59" s="496"/>
      <c r="AH59" s="496"/>
      <c r="AI59" s="496"/>
      <c r="AJ59" s="497"/>
      <c r="AK59" s="507" t="s">
        <v>354</v>
      </c>
      <c r="AL59" s="507"/>
      <c r="AM59" s="507"/>
      <c r="AN59" s="507"/>
      <c r="AO59" s="507"/>
      <c r="AP59" s="507"/>
      <c r="AQ59" s="507"/>
      <c r="AR59" s="507"/>
      <c r="AS59" s="496" t="s">
        <v>355</v>
      </c>
      <c r="AT59" s="496"/>
      <c r="AU59" s="496"/>
      <c r="AV59" s="496"/>
      <c r="AW59" s="496"/>
      <c r="AX59" s="496"/>
      <c r="AY59" s="496"/>
      <c r="AZ59" s="496"/>
    </row>
    <row r="60" spans="1:60" s="78" customFormat="1" ht="15.75" customHeight="1" thickBot="1">
      <c r="A60" s="75"/>
      <c r="B60" s="778">
        <v>1</v>
      </c>
      <c r="C60" s="778"/>
      <c r="D60" s="778"/>
      <c r="E60" s="778"/>
      <c r="F60" s="778"/>
      <c r="G60" s="778"/>
      <c r="H60" s="778"/>
      <c r="I60" s="778"/>
      <c r="J60" s="778"/>
      <c r="K60" s="778"/>
      <c r="L60" s="778"/>
      <c r="M60" s="778"/>
      <c r="N60" s="778"/>
      <c r="O60" s="778"/>
      <c r="P60" s="778"/>
      <c r="Q60" s="778"/>
      <c r="R60" s="778"/>
      <c r="S60" s="778"/>
      <c r="T60" s="778"/>
      <c r="U60" s="778"/>
      <c r="V60" s="778"/>
      <c r="W60" s="778"/>
      <c r="X60" s="778"/>
      <c r="Y60" s="779"/>
      <c r="Z60" s="732" t="s">
        <v>12</v>
      </c>
      <c r="AA60" s="732"/>
      <c r="AB60" s="733"/>
      <c r="AC60" s="780" t="s">
        <v>13</v>
      </c>
      <c r="AD60" s="781"/>
      <c r="AE60" s="781"/>
      <c r="AF60" s="781"/>
      <c r="AG60" s="781"/>
      <c r="AH60" s="781"/>
      <c r="AI60" s="781"/>
      <c r="AJ60" s="782"/>
      <c r="AK60" s="780" t="s">
        <v>14</v>
      </c>
      <c r="AL60" s="781"/>
      <c r="AM60" s="781"/>
      <c r="AN60" s="781"/>
      <c r="AO60" s="781"/>
      <c r="AP60" s="781"/>
      <c r="AQ60" s="781"/>
      <c r="AR60" s="782"/>
      <c r="AS60" s="780" t="s">
        <v>15</v>
      </c>
      <c r="AT60" s="781"/>
      <c r="AU60" s="781"/>
      <c r="AV60" s="781"/>
      <c r="AW60" s="781"/>
      <c r="AX60" s="781"/>
      <c r="AY60" s="781"/>
      <c r="AZ60" s="781"/>
      <c r="BA60" s="76"/>
      <c r="BB60" s="76"/>
      <c r="BC60" s="76"/>
      <c r="BD60" s="76"/>
      <c r="BE60" s="76"/>
      <c r="BF60" s="76"/>
      <c r="BG60" s="77"/>
      <c r="BH60" s="77"/>
    </row>
    <row r="61" spans="1:60" s="48" customFormat="1" ht="21.75" customHeight="1">
      <c r="A61" s="45"/>
      <c r="B61" s="783" t="s">
        <v>410</v>
      </c>
      <c r="C61" s="783"/>
      <c r="D61" s="783"/>
      <c r="E61" s="783"/>
      <c r="F61" s="783"/>
      <c r="G61" s="783"/>
      <c r="H61" s="783"/>
      <c r="I61" s="783"/>
      <c r="J61" s="783"/>
      <c r="K61" s="783"/>
      <c r="L61" s="783"/>
      <c r="M61" s="783"/>
      <c r="N61" s="783"/>
      <c r="O61" s="783"/>
      <c r="P61" s="783"/>
      <c r="Q61" s="783"/>
      <c r="R61" s="783"/>
      <c r="S61" s="783"/>
      <c r="T61" s="783"/>
      <c r="U61" s="783"/>
      <c r="V61" s="783"/>
      <c r="W61" s="783"/>
      <c r="X61" s="783"/>
      <c r="Y61" s="784"/>
      <c r="Z61" s="712" t="s">
        <v>295</v>
      </c>
      <c r="AA61" s="713"/>
      <c r="AB61" s="713"/>
      <c r="AC61" s="714">
        <f>AC65</f>
        <v>0</v>
      </c>
      <c r="AD61" s="714"/>
      <c r="AE61" s="714"/>
      <c r="AF61" s="714"/>
      <c r="AG61" s="714"/>
      <c r="AH61" s="714"/>
      <c r="AI61" s="714"/>
      <c r="AJ61" s="714"/>
      <c r="AK61" s="714">
        <v>0</v>
      </c>
      <c r="AL61" s="714"/>
      <c r="AM61" s="714"/>
      <c r="AN61" s="714"/>
      <c r="AO61" s="714"/>
      <c r="AP61" s="714"/>
      <c r="AQ61" s="714"/>
      <c r="AR61" s="714"/>
      <c r="AS61" s="714">
        <v>0</v>
      </c>
      <c r="AT61" s="714"/>
      <c r="AU61" s="714"/>
      <c r="AV61" s="714"/>
      <c r="AW61" s="714"/>
      <c r="AX61" s="714"/>
      <c r="AY61" s="714"/>
      <c r="AZ61" s="715"/>
      <c r="BA61" s="79"/>
      <c r="BB61" s="79"/>
      <c r="BC61" s="79"/>
      <c r="BD61" s="79"/>
      <c r="BE61" s="79"/>
      <c r="BF61" s="79"/>
      <c r="BG61" s="80"/>
      <c r="BH61" s="80"/>
    </row>
    <row r="62" spans="1:60" s="48" customFormat="1" ht="12.75" customHeight="1">
      <c r="A62" s="45"/>
      <c r="B62" s="785" t="s">
        <v>54</v>
      </c>
      <c r="C62" s="785"/>
      <c r="D62" s="785"/>
      <c r="E62" s="785"/>
      <c r="F62" s="785"/>
      <c r="G62" s="785"/>
      <c r="H62" s="785"/>
      <c r="I62" s="785"/>
      <c r="J62" s="785"/>
      <c r="K62" s="785"/>
      <c r="L62" s="785"/>
      <c r="M62" s="785"/>
      <c r="N62" s="785"/>
      <c r="O62" s="785"/>
      <c r="P62" s="785"/>
      <c r="Q62" s="785"/>
      <c r="R62" s="785"/>
      <c r="S62" s="785"/>
      <c r="T62" s="785"/>
      <c r="U62" s="785"/>
      <c r="V62" s="785"/>
      <c r="W62" s="785"/>
      <c r="X62" s="785"/>
      <c r="Y62" s="786"/>
      <c r="Z62" s="789"/>
      <c r="AA62" s="790"/>
      <c r="AB62" s="791"/>
      <c r="AC62" s="795"/>
      <c r="AD62" s="796"/>
      <c r="AE62" s="796"/>
      <c r="AF62" s="796"/>
      <c r="AG62" s="796"/>
      <c r="AH62" s="796"/>
      <c r="AI62" s="796"/>
      <c r="AJ62" s="797"/>
      <c r="AK62" s="795"/>
      <c r="AL62" s="796"/>
      <c r="AM62" s="796"/>
      <c r="AN62" s="796"/>
      <c r="AO62" s="796"/>
      <c r="AP62" s="796"/>
      <c r="AQ62" s="796"/>
      <c r="AR62" s="797"/>
      <c r="AS62" s="795"/>
      <c r="AT62" s="796"/>
      <c r="AU62" s="796"/>
      <c r="AV62" s="796"/>
      <c r="AW62" s="796"/>
      <c r="AX62" s="796"/>
      <c r="AY62" s="796"/>
      <c r="AZ62" s="798"/>
      <c r="BA62" s="79"/>
      <c r="BB62" s="79"/>
      <c r="BC62" s="79"/>
      <c r="BD62" s="79"/>
      <c r="BE62" s="79"/>
      <c r="BF62" s="79"/>
      <c r="BG62" s="80"/>
      <c r="BH62" s="80"/>
    </row>
    <row r="63" spans="1:60" s="48" customFormat="1" ht="12.75" customHeight="1">
      <c r="A63" s="45"/>
      <c r="B63" s="787"/>
      <c r="C63" s="787"/>
      <c r="D63" s="787"/>
      <c r="E63" s="787"/>
      <c r="F63" s="787"/>
      <c r="G63" s="787"/>
      <c r="H63" s="787"/>
      <c r="I63" s="787"/>
      <c r="J63" s="787"/>
      <c r="K63" s="787"/>
      <c r="L63" s="787"/>
      <c r="M63" s="787"/>
      <c r="N63" s="787"/>
      <c r="O63" s="787"/>
      <c r="P63" s="787"/>
      <c r="Q63" s="787"/>
      <c r="R63" s="787"/>
      <c r="S63" s="787"/>
      <c r="T63" s="787"/>
      <c r="U63" s="787"/>
      <c r="V63" s="787"/>
      <c r="W63" s="787"/>
      <c r="X63" s="787"/>
      <c r="Y63" s="788"/>
      <c r="Z63" s="792"/>
      <c r="AA63" s="793"/>
      <c r="AB63" s="794"/>
      <c r="AC63" s="603"/>
      <c r="AD63" s="604"/>
      <c r="AE63" s="604"/>
      <c r="AF63" s="604"/>
      <c r="AG63" s="604"/>
      <c r="AH63" s="604"/>
      <c r="AI63" s="604"/>
      <c r="AJ63" s="605"/>
      <c r="AK63" s="603"/>
      <c r="AL63" s="604"/>
      <c r="AM63" s="604"/>
      <c r="AN63" s="604"/>
      <c r="AO63" s="604"/>
      <c r="AP63" s="604"/>
      <c r="AQ63" s="604"/>
      <c r="AR63" s="605"/>
      <c r="AS63" s="603"/>
      <c r="AT63" s="604"/>
      <c r="AU63" s="604"/>
      <c r="AV63" s="604"/>
      <c r="AW63" s="604"/>
      <c r="AX63" s="604"/>
      <c r="AY63" s="604"/>
      <c r="AZ63" s="650"/>
      <c r="BA63" s="79"/>
      <c r="BB63" s="79"/>
      <c r="BC63" s="79"/>
      <c r="BD63" s="79"/>
      <c r="BE63" s="79"/>
      <c r="BF63" s="79"/>
      <c r="BG63" s="80"/>
      <c r="BH63" s="80"/>
    </row>
    <row r="64" spans="1:60" s="48" customFormat="1" ht="36.75" customHeight="1">
      <c r="A64" s="45"/>
      <c r="B64" s="799" t="s">
        <v>414</v>
      </c>
      <c r="C64" s="799"/>
      <c r="D64" s="799"/>
      <c r="E64" s="799"/>
      <c r="F64" s="799"/>
      <c r="G64" s="799"/>
      <c r="H64" s="799"/>
      <c r="I64" s="799"/>
      <c r="J64" s="799"/>
      <c r="K64" s="799"/>
      <c r="L64" s="799"/>
      <c r="M64" s="799"/>
      <c r="N64" s="799"/>
      <c r="O64" s="799"/>
      <c r="P64" s="799"/>
      <c r="Q64" s="799"/>
      <c r="R64" s="799"/>
      <c r="S64" s="799"/>
      <c r="T64" s="799"/>
      <c r="U64" s="799"/>
      <c r="V64" s="799"/>
      <c r="W64" s="799"/>
      <c r="X64" s="799"/>
      <c r="Y64" s="800"/>
      <c r="Z64" s="522" t="s">
        <v>337</v>
      </c>
      <c r="AA64" s="523"/>
      <c r="AB64" s="524"/>
      <c r="AC64" s="481"/>
      <c r="AD64" s="482"/>
      <c r="AE64" s="482"/>
      <c r="AF64" s="482"/>
      <c r="AG64" s="482"/>
      <c r="AH64" s="482"/>
      <c r="AI64" s="482"/>
      <c r="AJ64" s="597"/>
      <c r="AK64" s="481">
        <v>0</v>
      </c>
      <c r="AL64" s="482"/>
      <c r="AM64" s="482"/>
      <c r="AN64" s="482"/>
      <c r="AO64" s="482"/>
      <c r="AP64" s="482"/>
      <c r="AQ64" s="482"/>
      <c r="AR64" s="597"/>
      <c r="AS64" s="481">
        <v>0</v>
      </c>
      <c r="AT64" s="482"/>
      <c r="AU64" s="482"/>
      <c r="AV64" s="482"/>
      <c r="AW64" s="482"/>
      <c r="AX64" s="482"/>
      <c r="AY64" s="482"/>
      <c r="AZ64" s="483"/>
      <c r="BA64" s="79"/>
      <c r="BB64" s="79"/>
      <c r="BC64" s="79"/>
      <c r="BD64" s="79"/>
      <c r="BE64" s="79"/>
      <c r="BF64" s="79"/>
      <c r="BG64" s="80"/>
      <c r="BH64" s="80"/>
    </row>
    <row r="65" spans="1:52" ht="18" customHeight="1" thickBot="1">
      <c r="A65" s="34"/>
      <c r="B65" s="726" t="s">
        <v>309</v>
      </c>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71" t="s">
        <v>303</v>
      </c>
      <c r="AA65" s="772"/>
      <c r="AB65" s="773"/>
      <c r="AC65" s="774">
        <f>SUM(AC64:AJ64)</f>
        <v>0</v>
      </c>
      <c r="AD65" s="775"/>
      <c r="AE65" s="775"/>
      <c r="AF65" s="775"/>
      <c r="AG65" s="775"/>
      <c r="AH65" s="775"/>
      <c r="AI65" s="775"/>
      <c r="AJ65" s="776"/>
      <c r="AK65" s="774">
        <v>0</v>
      </c>
      <c r="AL65" s="775"/>
      <c r="AM65" s="775"/>
      <c r="AN65" s="775"/>
      <c r="AO65" s="775"/>
      <c r="AP65" s="775"/>
      <c r="AQ65" s="775"/>
      <c r="AR65" s="776"/>
      <c r="AS65" s="774">
        <v>0</v>
      </c>
      <c r="AT65" s="775"/>
      <c r="AU65" s="775"/>
      <c r="AV65" s="775"/>
      <c r="AW65" s="775"/>
      <c r="AX65" s="775"/>
      <c r="AY65" s="775"/>
      <c r="AZ65" s="777"/>
    </row>
    <row r="66" spans="1:52" ht="18" customHeight="1">
      <c r="A66" s="34"/>
      <c r="B66" s="63"/>
      <c r="C66" s="64"/>
      <c r="D66" s="64"/>
      <c r="E66" s="64"/>
      <c r="F66" s="64"/>
      <c r="G66" s="64"/>
      <c r="H66" s="64"/>
      <c r="I66" s="64"/>
      <c r="J66" s="64"/>
      <c r="K66" s="64"/>
      <c r="L66" s="64"/>
      <c r="M66" s="64"/>
      <c r="N66" s="64"/>
      <c r="O66" s="64"/>
      <c r="P66" s="64"/>
      <c r="Q66" s="64"/>
      <c r="R66" s="64"/>
      <c r="S66" s="64"/>
      <c r="T66" s="64"/>
      <c r="U66" s="64"/>
      <c r="V66" s="64"/>
      <c r="W66" s="64"/>
      <c r="X66" s="64"/>
      <c r="Y66" s="64"/>
      <c r="Z66" s="72"/>
      <c r="AA66" s="72"/>
      <c r="AB66" s="72"/>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row>
    <row r="67" ht="15">
      <c r="B67" s="71" t="s">
        <v>411</v>
      </c>
    </row>
    <row r="68" ht="7.5" customHeight="1">
      <c r="B68" s="71"/>
    </row>
    <row r="69" spans="2:52" ht="15">
      <c r="B69" s="496" t="s">
        <v>0</v>
      </c>
      <c r="C69" s="496"/>
      <c r="D69" s="496"/>
      <c r="E69" s="496"/>
      <c r="F69" s="496"/>
      <c r="G69" s="496"/>
      <c r="H69" s="496"/>
      <c r="I69" s="496"/>
      <c r="J69" s="496"/>
      <c r="K69" s="496"/>
      <c r="L69" s="496"/>
      <c r="M69" s="496"/>
      <c r="N69" s="496"/>
      <c r="O69" s="496"/>
      <c r="P69" s="496"/>
      <c r="Q69" s="496"/>
      <c r="R69" s="496"/>
      <c r="S69" s="496"/>
      <c r="T69" s="496"/>
      <c r="U69" s="496"/>
      <c r="V69" s="496"/>
      <c r="W69" s="496"/>
      <c r="X69" s="496"/>
      <c r="Y69" s="497"/>
      <c r="Z69" s="502" t="s">
        <v>293</v>
      </c>
      <c r="AA69" s="496"/>
      <c r="AB69" s="497"/>
      <c r="AC69" s="505" t="s">
        <v>10</v>
      </c>
      <c r="AD69" s="506"/>
      <c r="AE69" s="506"/>
      <c r="AF69" s="506"/>
      <c r="AG69" s="506"/>
      <c r="AH69" s="506"/>
      <c r="AI69" s="506"/>
      <c r="AJ69" s="506"/>
      <c r="AK69" s="506"/>
      <c r="AL69" s="506"/>
      <c r="AM69" s="506"/>
      <c r="AN69" s="506"/>
      <c r="AO69" s="506"/>
      <c r="AP69" s="506"/>
      <c r="AQ69" s="506"/>
      <c r="AR69" s="506"/>
      <c r="AS69" s="506"/>
      <c r="AT69" s="506"/>
      <c r="AU69" s="506"/>
      <c r="AV69" s="506"/>
      <c r="AW69" s="506"/>
      <c r="AX69" s="506"/>
      <c r="AY69" s="506"/>
      <c r="AZ69" s="506"/>
    </row>
    <row r="70" spans="2:52" ht="48.75" customHeight="1">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1"/>
      <c r="Z70" s="504"/>
      <c r="AA70" s="500"/>
      <c r="AB70" s="501"/>
      <c r="AC70" s="505" t="s">
        <v>398</v>
      </c>
      <c r="AD70" s="506"/>
      <c r="AE70" s="506"/>
      <c r="AF70" s="506"/>
      <c r="AG70" s="506"/>
      <c r="AH70" s="506"/>
      <c r="AI70" s="506"/>
      <c r="AJ70" s="529"/>
      <c r="AK70" s="505" t="s">
        <v>399</v>
      </c>
      <c r="AL70" s="506"/>
      <c r="AM70" s="506"/>
      <c r="AN70" s="506"/>
      <c r="AO70" s="506"/>
      <c r="AP70" s="506"/>
      <c r="AQ70" s="506"/>
      <c r="AR70" s="529"/>
      <c r="AS70" s="505" t="s">
        <v>400</v>
      </c>
      <c r="AT70" s="506"/>
      <c r="AU70" s="506"/>
      <c r="AV70" s="506"/>
      <c r="AW70" s="506"/>
      <c r="AX70" s="506"/>
      <c r="AY70" s="506"/>
      <c r="AZ70" s="506"/>
    </row>
    <row r="71" spans="2:52" ht="15">
      <c r="B71" s="801">
        <v>1</v>
      </c>
      <c r="C71" s="801"/>
      <c r="D71" s="801"/>
      <c r="E71" s="801"/>
      <c r="F71" s="801"/>
      <c r="G71" s="801"/>
      <c r="H71" s="801"/>
      <c r="I71" s="801"/>
      <c r="J71" s="801"/>
      <c r="K71" s="801"/>
      <c r="L71" s="801"/>
      <c r="M71" s="801"/>
      <c r="N71" s="801"/>
      <c r="O71" s="801"/>
      <c r="P71" s="801"/>
      <c r="Q71" s="801"/>
      <c r="R71" s="801"/>
      <c r="S71" s="801"/>
      <c r="T71" s="801"/>
      <c r="U71" s="801"/>
      <c r="V71" s="801"/>
      <c r="W71" s="801"/>
      <c r="X71" s="801"/>
      <c r="Y71" s="632"/>
      <c r="Z71" s="510" t="s">
        <v>12</v>
      </c>
      <c r="AA71" s="511"/>
      <c r="AB71" s="512"/>
      <c r="AC71" s="510" t="s">
        <v>13</v>
      </c>
      <c r="AD71" s="511"/>
      <c r="AE71" s="511"/>
      <c r="AF71" s="511"/>
      <c r="AG71" s="511"/>
      <c r="AH71" s="511"/>
      <c r="AI71" s="511"/>
      <c r="AJ71" s="512"/>
      <c r="AK71" s="510" t="s">
        <v>14</v>
      </c>
      <c r="AL71" s="511"/>
      <c r="AM71" s="511"/>
      <c r="AN71" s="511"/>
      <c r="AO71" s="511"/>
      <c r="AP71" s="511"/>
      <c r="AQ71" s="511"/>
      <c r="AR71" s="512"/>
      <c r="AS71" s="510" t="s">
        <v>15</v>
      </c>
      <c r="AT71" s="511"/>
      <c r="AU71" s="511"/>
      <c r="AV71" s="511"/>
      <c r="AW71" s="511"/>
      <c r="AX71" s="511"/>
      <c r="AY71" s="511"/>
      <c r="AZ71" s="511"/>
    </row>
    <row r="72" spans="2:52" ht="21" customHeight="1">
      <c r="B72" s="755" t="s">
        <v>412</v>
      </c>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16" t="s">
        <v>295</v>
      </c>
      <c r="AA72" s="717"/>
      <c r="AB72" s="71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7"/>
      <c r="AY72" s="507"/>
      <c r="AZ72" s="757"/>
    </row>
    <row r="73" spans="2:52" ht="15">
      <c r="B73" s="802" t="s">
        <v>54</v>
      </c>
      <c r="C73" s="802"/>
      <c r="D73" s="802"/>
      <c r="E73" s="802"/>
      <c r="F73" s="802"/>
      <c r="G73" s="802"/>
      <c r="H73" s="802"/>
      <c r="I73" s="802"/>
      <c r="J73" s="802"/>
      <c r="K73" s="802"/>
      <c r="L73" s="802"/>
      <c r="M73" s="802"/>
      <c r="N73" s="802"/>
      <c r="O73" s="802"/>
      <c r="P73" s="802"/>
      <c r="Q73" s="802"/>
      <c r="R73" s="802"/>
      <c r="S73" s="802"/>
      <c r="T73" s="802"/>
      <c r="U73" s="802"/>
      <c r="V73" s="802"/>
      <c r="W73" s="802"/>
      <c r="X73" s="802"/>
      <c r="Y73" s="803"/>
      <c r="Z73" s="789" t="s">
        <v>337</v>
      </c>
      <c r="AA73" s="806"/>
      <c r="AB73" s="807"/>
      <c r="AC73" s="502"/>
      <c r="AD73" s="496"/>
      <c r="AE73" s="496"/>
      <c r="AF73" s="496"/>
      <c r="AG73" s="496"/>
      <c r="AH73" s="496"/>
      <c r="AI73" s="496"/>
      <c r="AJ73" s="497"/>
      <c r="AK73" s="502"/>
      <c r="AL73" s="496"/>
      <c r="AM73" s="496"/>
      <c r="AN73" s="496"/>
      <c r="AO73" s="496"/>
      <c r="AP73" s="496"/>
      <c r="AQ73" s="496"/>
      <c r="AR73" s="497"/>
      <c r="AS73" s="502"/>
      <c r="AT73" s="496"/>
      <c r="AU73" s="496"/>
      <c r="AV73" s="496"/>
      <c r="AW73" s="496"/>
      <c r="AX73" s="496"/>
      <c r="AY73" s="496"/>
      <c r="AZ73" s="814"/>
    </row>
    <row r="74" spans="2:52" ht="15">
      <c r="B74" s="804"/>
      <c r="C74" s="804"/>
      <c r="D74" s="804"/>
      <c r="E74" s="804"/>
      <c r="F74" s="804"/>
      <c r="G74" s="804"/>
      <c r="H74" s="804"/>
      <c r="I74" s="804"/>
      <c r="J74" s="804"/>
      <c r="K74" s="804"/>
      <c r="L74" s="804"/>
      <c r="M74" s="804"/>
      <c r="N74" s="804"/>
      <c r="O74" s="804"/>
      <c r="P74" s="804"/>
      <c r="Q74" s="804"/>
      <c r="R74" s="804"/>
      <c r="S74" s="804"/>
      <c r="T74" s="804"/>
      <c r="U74" s="804"/>
      <c r="V74" s="804"/>
      <c r="W74" s="804"/>
      <c r="X74" s="804"/>
      <c r="Y74" s="805"/>
      <c r="Z74" s="808"/>
      <c r="AA74" s="809"/>
      <c r="AB74" s="810"/>
      <c r="AC74" s="811"/>
      <c r="AD74" s="812"/>
      <c r="AE74" s="812"/>
      <c r="AF74" s="812"/>
      <c r="AG74" s="812"/>
      <c r="AH74" s="812"/>
      <c r="AI74" s="812"/>
      <c r="AJ74" s="813"/>
      <c r="AK74" s="811"/>
      <c r="AL74" s="812"/>
      <c r="AM74" s="812"/>
      <c r="AN74" s="812"/>
      <c r="AO74" s="812"/>
      <c r="AP74" s="812"/>
      <c r="AQ74" s="812"/>
      <c r="AR74" s="813"/>
      <c r="AS74" s="811"/>
      <c r="AT74" s="812"/>
      <c r="AU74" s="812"/>
      <c r="AV74" s="812"/>
      <c r="AW74" s="812"/>
      <c r="AX74" s="812"/>
      <c r="AY74" s="812"/>
      <c r="AZ74" s="815"/>
    </row>
    <row r="75" spans="2:52" ht="15.75" thickBot="1">
      <c r="B75" s="726" t="s">
        <v>309</v>
      </c>
      <c r="C75" s="727"/>
      <c r="D75" s="727"/>
      <c r="E75" s="727"/>
      <c r="F75" s="727"/>
      <c r="G75" s="727"/>
      <c r="H75" s="727"/>
      <c r="I75" s="727"/>
      <c r="J75" s="727"/>
      <c r="K75" s="727"/>
      <c r="L75" s="727"/>
      <c r="M75" s="727"/>
      <c r="N75" s="727"/>
      <c r="O75" s="727"/>
      <c r="P75" s="727"/>
      <c r="Q75" s="727"/>
      <c r="R75" s="727"/>
      <c r="S75" s="727"/>
      <c r="T75" s="727"/>
      <c r="U75" s="727"/>
      <c r="V75" s="727"/>
      <c r="W75" s="727"/>
      <c r="X75" s="727"/>
      <c r="Y75" s="727"/>
      <c r="Z75" s="763" t="s">
        <v>303</v>
      </c>
      <c r="AA75" s="764"/>
      <c r="AB75" s="765"/>
      <c r="AC75" s="766"/>
      <c r="AD75" s="767"/>
      <c r="AE75" s="767"/>
      <c r="AF75" s="767"/>
      <c r="AG75" s="767"/>
      <c r="AH75" s="767"/>
      <c r="AI75" s="767"/>
      <c r="AJ75" s="768"/>
      <c r="AK75" s="766"/>
      <c r="AL75" s="767"/>
      <c r="AM75" s="767"/>
      <c r="AN75" s="767"/>
      <c r="AO75" s="767"/>
      <c r="AP75" s="767"/>
      <c r="AQ75" s="767"/>
      <c r="AR75" s="768"/>
      <c r="AS75" s="766"/>
      <c r="AT75" s="767"/>
      <c r="AU75" s="767"/>
      <c r="AV75" s="767"/>
      <c r="AW75" s="767"/>
      <c r="AX75" s="767"/>
      <c r="AY75" s="767"/>
      <c r="AZ75" s="769"/>
    </row>
    <row r="76" spans="2:52" ht="15">
      <c r="B76" s="63"/>
      <c r="C76" s="64"/>
      <c r="D76" s="64"/>
      <c r="E76" s="64"/>
      <c r="F76" s="64"/>
      <c r="G76" s="64"/>
      <c r="H76" s="64"/>
      <c r="I76" s="64"/>
      <c r="J76" s="64"/>
      <c r="K76" s="64"/>
      <c r="L76" s="64"/>
      <c r="M76" s="64"/>
      <c r="N76" s="64"/>
      <c r="O76" s="64"/>
      <c r="P76" s="64"/>
      <c r="Q76" s="64"/>
      <c r="R76" s="64"/>
      <c r="S76" s="64"/>
      <c r="T76" s="64"/>
      <c r="U76" s="64"/>
      <c r="V76" s="64"/>
      <c r="W76" s="64"/>
      <c r="X76" s="64"/>
      <c r="Y76" s="64"/>
      <c r="Z76" s="65"/>
      <c r="AA76" s="65"/>
      <c r="AB76" s="65"/>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row>
    <row r="77" spans="1:52" s="83" customFormat="1" ht="18" customHeight="1">
      <c r="A77" s="34"/>
      <c r="B77" s="81"/>
      <c r="C77" s="816" t="s">
        <v>304</v>
      </c>
      <c r="D77" s="816"/>
      <c r="E77" s="816"/>
      <c r="F77" s="816"/>
      <c r="G77" s="816"/>
      <c r="H77" s="816"/>
      <c r="I77" s="82"/>
      <c r="J77" s="817" t="s">
        <v>335</v>
      </c>
      <c r="K77" s="817"/>
      <c r="L77" s="817"/>
      <c r="M77" s="817"/>
      <c r="N77" s="817"/>
      <c r="O77" s="817"/>
      <c r="P77" s="817"/>
      <c r="Q77" s="817"/>
      <c r="R77" s="817"/>
      <c r="S77" s="817"/>
      <c r="T77" s="817"/>
      <c r="U77" s="817"/>
      <c r="V77" s="817"/>
      <c r="W77" s="817"/>
      <c r="X77" s="817"/>
      <c r="Y77" s="817"/>
      <c r="Z77" s="82"/>
      <c r="AA77" s="82"/>
      <c r="AB77" s="817"/>
      <c r="AC77" s="817"/>
      <c r="AD77" s="817"/>
      <c r="AE77" s="817"/>
      <c r="AF77" s="817"/>
      <c r="AG77" s="817"/>
      <c r="AH77" s="817"/>
      <c r="AI77" s="34"/>
      <c r="AJ77" s="34"/>
      <c r="AK77" s="817" t="s">
        <v>334</v>
      </c>
      <c r="AL77" s="817"/>
      <c r="AM77" s="817"/>
      <c r="AN77" s="817"/>
      <c r="AO77" s="817"/>
      <c r="AP77" s="817"/>
      <c r="AQ77" s="817"/>
      <c r="AR77" s="817"/>
      <c r="AS77" s="817"/>
      <c r="AT77" s="817"/>
      <c r="AU77" s="817"/>
      <c r="AV77" s="817"/>
      <c r="AW77" s="817"/>
      <c r="AX77" s="817"/>
      <c r="AY77" s="817"/>
      <c r="AZ77" s="817"/>
    </row>
    <row r="78" spans="1:52" s="83" customFormat="1" ht="18" customHeight="1">
      <c r="A78" s="34"/>
      <c r="B78" s="81"/>
      <c r="C78" s="816" t="s">
        <v>305</v>
      </c>
      <c r="D78" s="816"/>
      <c r="E78" s="816"/>
      <c r="F78" s="816"/>
      <c r="G78" s="816"/>
      <c r="H78" s="816"/>
      <c r="I78" s="82"/>
      <c r="J78" s="818" t="s">
        <v>246</v>
      </c>
      <c r="K78" s="818"/>
      <c r="L78" s="818"/>
      <c r="M78" s="818"/>
      <c r="N78" s="818"/>
      <c r="O78" s="818"/>
      <c r="P78" s="818"/>
      <c r="Q78" s="818"/>
      <c r="R78" s="818"/>
      <c r="S78" s="818"/>
      <c r="T78" s="818"/>
      <c r="U78" s="818"/>
      <c r="V78" s="818"/>
      <c r="W78" s="818"/>
      <c r="X78" s="818"/>
      <c r="Y78" s="818"/>
      <c r="Z78" s="84"/>
      <c r="AA78" s="84"/>
      <c r="AB78" s="818" t="s">
        <v>20</v>
      </c>
      <c r="AC78" s="818"/>
      <c r="AD78" s="818"/>
      <c r="AE78" s="818"/>
      <c r="AF78" s="818"/>
      <c r="AG78" s="818"/>
      <c r="AH78" s="818"/>
      <c r="AI78" s="85"/>
      <c r="AJ78" s="85"/>
      <c r="AK78" s="818" t="s">
        <v>21</v>
      </c>
      <c r="AL78" s="818"/>
      <c r="AM78" s="818"/>
      <c r="AN78" s="818"/>
      <c r="AO78" s="818"/>
      <c r="AP78" s="818"/>
      <c r="AQ78" s="818"/>
      <c r="AR78" s="818"/>
      <c r="AS78" s="818"/>
      <c r="AT78" s="818"/>
      <c r="AU78" s="818"/>
      <c r="AV78" s="818"/>
      <c r="AW78" s="818"/>
      <c r="AX78" s="818"/>
      <c r="AY78" s="818"/>
      <c r="AZ78" s="818"/>
    </row>
    <row r="79" spans="1:52" s="83" customFormat="1" ht="18" customHeight="1">
      <c r="A79" s="28"/>
      <c r="B79" s="81"/>
      <c r="C79" s="82"/>
      <c r="D79" s="82"/>
      <c r="E79" s="82"/>
      <c r="F79" s="82"/>
      <c r="G79" s="82"/>
      <c r="H79" s="82"/>
      <c r="I79" s="82"/>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5"/>
      <c r="AJ79" s="84"/>
      <c r="AK79" s="84"/>
      <c r="AL79" s="84"/>
      <c r="AM79" s="84"/>
      <c r="AN79" s="84"/>
      <c r="AO79" s="84"/>
      <c r="AP79" s="84"/>
      <c r="AQ79" s="84"/>
      <c r="AR79" s="84"/>
      <c r="AS79" s="84"/>
      <c r="AT79" s="84"/>
      <c r="AU79" s="84"/>
      <c r="AV79" s="84"/>
      <c r="AW79" s="84"/>
      <c r="AX79" s="84"/>
      <c r="AY79" s="84"/>
      <c r="AZ79" s="84"/>
    </row>
    <row r="80" spans="1:52" s="83" customFormat="1" ht="18" customHeight="1">
      <c r="A80" s="16"/>
      <c r="B80" s="81"/>
      <c r="C80" s="816" t="s">
        <v>247</v>
      </c>
      <c r="D80" s="816"/>
      <c r="E80" s="816"/>
      <c r="F80" s="816"/>
      <c r="G80" s="816"/>
      <c r="H80" s="816"/>
      <c r="I80" s="82"/>
      <c r="J80" s="819" t="s">
        <v>413</v>
      </c>
      <c r="K80" s="819"/>
      <c r="L80" s="819"/>
      <c r="M80" s="819"/>
      <c r="N80" s="819"/>
      <c r="O80" s="819"/>
      <c r="P80" s="819"/>
      <c r="Q80" s="819"/>
      <c r="R80" s="819"/>
      <c r="S80" s="819"/>
      <c r="T80" s="819"/>
      <c r="U80" s="819"/>
      <c r="V80" s="819"/>
      <c r="W80" s="819"/>
      <c r="X80" s="819"/>
      <c r="Y80" s="819"/>
      <c r="Z80" s="84"/>
      <c r="AA80" s="84"/>
      <c r="AB80" s="819" t="s">
        <v>331</v>
      </c>
      <c r="AC80" s="819"/>
      <c r="AD80" s="819"/>
      <c r="AE80" s="819"/>
      <c r="AF80" s="819"/>
      <c r="AG80" s="819"/>
      <c r="AH80" s="819"/>
      <c r="AI80" s="819"/>
      <c r="AJ80" s="819"/>
      <c r="AK80" s="819"/>
      <c r="AL80" s="819"/>
      <c r="AM80" s="819"/>
      <c r="AN80" s="819"/>
      <c r="AO80" s="85"/>
      <c r="AP80" s="85"/>
      <c r="AQ80" s="820" t="s">
        <v>332</v>
      </c>
      <c r="AR80" s="820"/>
      <c r="AS80" s="820"/>
      <c r="AT80" s="820"/>
      <c r="AU80" s="820"/>
      <c r="AV80" s="820"/>
      <c r="AW80" s="820"/>
      <c r="AX80" s="820"/>
      <c r="AY80" s="820"/>
      <c r="AZ80" s="820"/>
    </row>
    <row r="81" spans="1:52" s="83" customFormat="1" ht="18" customHeight="1">
      <c r="A81" s="16"/>
      <c r="B81" s="81"/>
      <c r="C81" s="821"/>
      <c r="D81" s="821"/>
      <c r="E81" s="821"/>
      <c r="F81" s="821"/>
      <c r="G81" s="821"/>
      <c r="H81" s="821"/>
      <c r="I81" s="82"/>
      <c r="J81" s="818" t="s">
        <v>246</v>
      </c>
      <c r="K81" s="818"/>
      <c r="L81" s="818"/>
      <c r="M81" s="818"/>
      <c r="N81" s="818"/>
      <c r="O81" s="818"/>
      <c r="P81" s="818"/>
      <c r="Q81" s="818"/>
      <c r="R81" s="818"/>
      <c r="S81" s="818"/>
      <c r="T81" s="818"/>
      <c r="U81" s="818"/>
      <c r="V81" s="818"/>
      <c r="W81" s="818"/>
      <c r="X81" s="818"/>
      <c r="Y81" s="818"/>
      <c r="Z81" s="84"/>
      <c r="AA81" s="84"/>
      <c r="AB81" s="818" t="s">
        <v>248</v>
      </c>
      <c r="AC81" s="818"/>
      <c r="AD81" s="818"/>
      <c r="AE81" s="818"/>
      <c r="AF81" s="818"/>
      <c r="AG81" s="818"/>
      <c r="AH81" s="818"/>
      <c r="AI81" s="818"/>
      <c r="AJ81" s="818"/>
      <c r="AK81" s="818"/>
      <c r="AL81" s="818"/>
      <c r="AM81" s="818"/>
      <c r="AN81" s="818"/>
      <c r="AO81" s="85"/>
      <c r="AP81" s="85"/>
      <c r="AQ81" s="818" t="s">
        <v>249</v>
      </c>
      <c r="AR81" s="818"/>
      <c r="AS81" s="818"/>
      <c r="AT81" s="818"/>
      <c r="AU81" s="818"/>
      <c r="AV81" s="818"/>
      <c r="AW81" s="818"/>
      <c r="AX81" s="818"/>
      <c r="AY81" s="818"/>
      <c r="AZ81" s="818"/>
    </row>
    <row r="82" spans="1:52" s="83" customFormat="1" ht="18" customHeight="1" hidden="1">
      <c r="A82" s="16"/>
      <c r="B82" s="81"/>
      <c r="C82" s="82"/>
      <c r="D82" s="82"/>
      <c r="E82" s="82"/>
      <c r="F82" s="82"/>
      <c r="G82" s="82"/>
      <c r="H82" s="82"/>
      <c r="I82" s="82"/>
      <c r="J82" s="86"/>
      <c r="K82" s="86"/>
      <c r="L82" s="86"/>
      <c r="M82" s="86"/>
      <c r="N82" s="86"/>
      <c r="O82" s="86"/>
      <c r="P82" s="86"/>
      <c r="Q82" s="86"/>
      <c r="R82" s="86"/>
      <c r="S82" s="86"/>
      <c r="T82" s="86"/>
      <c r="U82" s="86"/>
      <c r="V82" s="86"/>
      <c r="W82" s="86"/>
      <c r="X82" s="86"/>
      <c r="Y82" s="86"/>
      <c r="Z82" s="82"/>
      <c r="AA82" s="82"/>
      <c r="AB82" s="86"/>
      <c r="AC82" s="86"/>
      <c r="AD82" s="86"/>
      <c r="AE82" s="86"/>
      <c r="AF82" s="86"/>
      <c r="AG82" s="86"/>
      <c r="AH82" s="86"/>
      <c r="AI82" s="86"/>
      <c r="AJ82" s="86"/>
      <c r="AK82" s="86"/>
      <c r="AL82" s="86"/>
      <c r="AM82" s="86"/>
      <c r="AN82" s="86"/>
      <c r="AO82" s="34"/>
      <c r="AP82" s="34"/>
      <c r="AQ82" s="86"/>
      <c r="AR82" s="86"/>
      <c r="AS82" s="86"/>
      <c r="AT82" s="86"/>
      <c r="AU82" s="86"/>
      <c r="AV82" s="86"/>
      <c r="AW82" s="86"/>
      <c r="AX82" s="86"/>
      <c r="AY82" s="86"/>
      <c r="AZ82" s="86"/>
    </row>
    <row r="83" spans="1:53" s="83" customFormat="1" ht="18" customHeight="1">
      <c r="A83" s="16"/>
      <c r="B83" s="34"/>
      <c r="C83" s="87" t="s">
        <v>22</v>
      </c>
      <c r="D83" s="822"/>
      <c r="E83" s="822"/>
      <c r="F83" s="82" t="s">
        <v>22</v>
      </c>
      <c r="G83" s="88"/>
      <c r="H83" s="822"/>
      <c r="I83" s="822"/>
      <c r="J83" s="822"/>
      <c r="K83" s="822"/>
      <c r="L83" s="822"/>
      <c r="M83" s="822"/>
      <c r="N83" s="89"/>
      <c r="O83" s="90"/>
      <c r="P83" s="91">
        <v>20</v>
      </c>
      <c r="Q83" s="823"/>
      <c r="R83" s="823"/>
      <c r="S83" s="82" t="s">
        <v>5</v>
      </c>
      <c r="T83" s="89"/>
      <c r="U83" s="89"/>
      <c r="V83" s="89"/>
      <c r="W83" s="89"/>
      <c r="X83" s="34"/>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34"/>
      <c r="AW83" s="34"/>
      <c r="AX83" s="34"/>
      <c r="AY83" s="34"/>
      <c r="AZ83" s="87"/>
      <c r="BA83" s="41"/>
    </row>
  </sheetData>
  <sheetProtection/>
  <mergeCells count="241">
    <mergeCell ref="C81:H81"/>
    <mergeCell ref="J81:Y81"/>
    <mergeCell ref="AB81:AN81"/>
    <mergeCell ref="AQ81:AZ81"/>
    <mergeCell ref="D83:E83"/>
    <mergeCell ref="H83:M83"/>
    <mergeCell ref="Q83:R83"/>
    <mergeCell ref="C78:H78"/>
    <mergeCell ref="J78:Y78"/>
    <mergeCell ref="AB78:AH78"/>
    <mergeCell ref="AK78:AZ78"/>
    <mergeCell ref="C80:H80"/>
    <mergeCell ref="J80:Y80"/>
    <mergeCell ref="AB80:AN80"/>
    <mergeCell ref="AQ80:AZ80"/>
    <mergeCell ref="B75:Y75"/>
    <mergeCell ref="Z75:AB75"/>
    <mergeCell ref="AC75:AJ75"/>
    <mergeCell ref="AK75:AR75"/>
    <mergeCell ref="AS75:AZ75"/>
    <mergeCell ref="C77:H77"/>
    <mergeCell ref="J77:Y77"/>
    <mergeCell ref="AB77:AH77"/>
    <mergeCell ref="AK77:AZ77"/>
    <mergeCell ref="B72:Y72"/>
    <mergeCell ref="Z72:AB72"/>
    <mergeCell ref="AC72:AJ72"/>
    <mergeCell ref="AK72:AR72"/>
    <mergeCell ref="AS72:AZ72"/>
    <mergeCell ref="B73:Y74"/>
    <mergeCell ref="Z73:AB74"/>
    <mergeCell ref="AC73:AJ74"/>
    <mergeCell ref="AK73:AR74"/>
    <mergeCell ref="AS73:AZ74"/>
    <mergeCell ref="AS70:AZ70"/>
    <mergeCell ref="B71:Y71"/>
    <mergeCell ref="Z71:AB71"/>
    <mergeCell ref="AC71:AJ71"/>
    <mergeCell ref="AK71:AR71"/>
    <mergeCell ref="AS71:AZ71"/>
    <mergeCell ref="B65:Y65"/>
    <mergeCell ref="Z65:AB65"/>
    <mergeCell ref="AC65:AJ65"/>
    <mergeCell ref="AK65:AR65"/>
    <mergeCell ref="AS65:AZ65"/>
    <mergeCell ref="B69:Y70"/>
    <mergeCell ref="Z69:AB70"/>
    <mergeCell ref="AC69:AZ69"/>
    <mergeCell ref="AC70:AJ70"/>
    <mergeCell ref="AK70:AR70"/>
    <mergeCell ref="B62:Y63"/>
    <mergeCell ref="Z62:AB63"/>
    <mergeCell ref="AC62:AJ63"/>
    <mergeCell ref="AK62:AR63"/>
    <mergeCell ref="AS62:AZ63"/>
    <mergeCell ref="B64:Y64"/>
    <mergeCell ref="Z64:AB64"/>
    <mergeCell ref="AC64:AJ64"/>
    <mergeCell ref="AK64:AR64"/>
    <mergeCell ref="AS64:AZ64"/>
    <mergeCell ref="B60:Y60"/>
    <mergeCell ref="Z60:AB60"/>
    <mergeCell ref="AC60:AJ60"/>
    <mergeCell ref="AK60:AR60"/>
    <mergeCell ref="AS60:AZ60"/>
    <mergeCell ref="B61:Y61"/>
    <mergeCell ref="Z61:AB61"/>
    <mergeCell ref="AC61:AJ61"/>
    <mergeCell ref="AK61:AR61"/>
    <mergeCell ref="AS61:AZ61"/>
    <mergeCell ref="B56:AZ56"/>
    <mergeCell ref="B58:Y59"/>
    <mergeCell ref="Z58:AB59"/>
    <mergeCell ref="AC58:AZ58"/>
    <mergeCell ref="AC59:AJ59"/>
    <mergeCell ref="AK59:AR59"/>
    <mergeCell ref="AS59:AZ59"/>
    <mergeCell ref="B53:Y53"/>
    <mergeCell ref="Z53:AB53"/>
    <mergeCell ref="AC53:AJ53"/>
    <mergeCell ref="AK53:AR53"/>
    <mergeCell ref="AS53:AZ53"/>
    <mergeCell ref="B54:Y54"/>
    <mergeCell ref="Z54:AB54"/>
    <mergeCell ref="AC54:AJ54"/>
    <mergeCell ref="AK54:AR54"/>
    <mergeCell ref="AS54:AZ54"/>
    <mergeCell ref="B51:Y51"/>
    <mergeCell ref="Z51:AB51"/>
    <mergeCell ref="AC51:AJ51"/>
    <mergeCell ref="AK51:AR51"/>
    <mergeCell ref="AS51:AZ51"/>
    <mergeCell ref="B52:Y52"/>
    <mergeCell ref="Z52:AB52"/>
    <mergeCell ref="AC52:AJ52"/>
    <mergeCell ref="AK52:AR52"/>
    <mergeCell ref="AS52:AZ52"/>
    <mergeCell ref="AS49:AZ49"/>
    <mergeCell ref="B50:Y50"/>
    <mergeCell ref="Z50:AB50"/>
    <mergeCell ref="AC50:AJ50"/>
    <mergeCell ref="AK50:AR50"/>
    <mergeCell ref="AS50:AZ50"/>
    <mergeCell ref="B45:Y45"/>
    <mergeCell ref="Z45:AB45"/>
    <mergeCell ref="AC45:AJ45"/>
    <mergeCell ref="AK45:AR45"/>
    <mergeCell ref="AS45:AZ45"/>
    <mergeCell ref="B48:Y49"/>
    <mergeCell ref="Z48:AB49"/>
    <mergeCell ref="AC48:AZ48"/>
    <mergeCell ref="AC49:AJ49"/>
    <mergeCell ref="AK49:AR49"/>
    <mergeCell ref="B43:Y43"/>
    <mergeCell ref="Z43:AB43"/>
    <mergeCell ref="AC43:AJ43"/>
    <mergeCell ref="AK43:AR43"/>
    <mergeCell ref="AS43:AZ43"/>
    <mergeCell ref="B44:Y44"/>
    <mergeCell ref="Z44:AB44"/>
    <mergeCell ref="AC44:AJ44"/>
    <mergeCell ref="AK44:AR44"/>
    <mergeCell ref="AS44:AZ44"/>
    <mergeCell ref="B41:Y41"/>
    <mergeCell ref="Z41:AB41"/>
    <mergeCell ref="AC41:AJ41"/>
    <mergeCell ref="AK41:AR41"/>
    <mergeCell ref="AS41:AZ41"/>
    <mergeCell ref="B42:Y42"/>
    <mergeCell ref="Z42:AB42"/>
    <mergeCell ref="AC42:AJ42"/>
    <mergeCell ref="AK42:AR42"/>
    <mergeCell ref="AS42:AZ42"/>
    <mergeCell ref="B39:Y40"/>
    <mergeCell ref="Z39:AB40"/>
    <mergeCell ref="AC39:AZ39"/>
    <mergeCell ref="AC40:AJ40"/>
    <mergeCell ref="AK40:AR40"/>
    <mergeCell ref="AS40:AZ40"/>
    <mergeCell ref="B33:Y33"/>
    <mergeCell ref="Z33:AB33"/>
    <mergeCell ref="AC33:AJ33"/>
    <mergeCell ref="AK33:AR33"/>
    <mergeCell ref="AS33:AZ33"/>
    <mergeCell ref="B34:Y34"/>
    <mergeCell ref="Z34:AB34"/>
    <mergeCell ref="AC34:AJ34"/>
    <mergeCell ref="AK34:AR34"/>
    <mergeCell ref="AS34:AZ34"/>
    <mergeCell ref="B31:Y31"/>
    <mergeCell ref="Z31:AB31"/>
    <mergeCell ref="AC31:AJ31"/>
    <mergeCell ref="AK31:AR31"/>
    <mergeCell ref="AS31:AZ31"/>
    <mergeCell ref="B32:Y32"/>
    <mergeCell ref="Z32:AB32"/>
    <mergeCell ref="AC32:AJ32"/>
    <mergeCell ref="AK32:AR32"/>
    <mergeCell ref="AS32:AZ32"/>
    <mergeCell ref="B29:Y29"/>
    <mergeCell ref="Z29:AB29"/>
    <mergeCell ref="AC29:AJ29"/>
    <mergeCell ref="AK29:AR29"/>
    <mergeCell ref="AS29:AZ29"/>
    <mergeCell ref="B30:Y30"/>
    <mergeCell ref="Z30:AB30"/>
    <mergeCell ref="AC30:AJ30"/>
    <mergeCell ref="AK30:AR30"/>
    <mergeCell ref="AS30:AZ30"/>
    <mergeCell ref="B27:Y27"/>
    <mergeCell ref="Z27:AB27"/>
    <mergeCell ref="AC27:AJ27"/>
    <mergeCell ref="AK27:AR27"/>
    <mergeCell ref="AS27:AZ27"/>
    <mergeCell ref="B28:Y28"/>
    <mergeCell ref="Z28:AB28"/>
    <mergeCell ref="AC28:AJ28"/>
    <mergeCell ref="AK28:AR28"/>
    <mergeCell ref="AS28:AZ28"/>
    <mergeCell ref="B22:AZ22"/>
    <mergeCell ref="B24:Y26"/>
    <mergeCell ref="Z24:AB26"/>
    <mergeCell ref="AC24:AZ24"/>
    <mergeCell ref="AC25:AJ26"/>
    <mergeCell ref="AK25:AR26"/>
    <mergeCell ref="AS25:AZ26"/>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rintOptions/>
  <pageMargins left="0.9055118110236221" right="0.3937007874015748" top="0.5905511811023623" bottom="0.7874015748031497" header="0.31496062992125984" footer="0"/>
  <pageSetup fitToHeight="100" horizontalDpi="600" verticalDpi="600" orientation="landscape" paperSize="8" scale="60"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BA50"/>
  <sheetViews>
    <sheetView showGridLines="0" view="pageBreakPreview" zoomScaleSheetLayoutView="100" zoomScalePageLayoutView="0" workbookViewId="0" topLeftCell="A16">
      <selection activeCell="AC28" sqref="AC28:AJ28"/>
    </sheetView>
  </sheetViews>
  <sheetFormatPr defaultColWidth="0.875" defaultRowHeight="12.75"/>
  <cols>
    <col min="1" max="52" width="3.875" style="61" customWidth="1"/>
    <col min="53" max="16384" width="0.875" style="25" customWidth="1"/>
  </cols>
  <sheetData>
    <row r="1" spans="1:53" ht="39.75" customHeight="1">
      <c r="A1" s="491" t="s">
        <v>512</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92"/>
    </row>
    <row r="2" spans="1:52" s="30" customFormat="1"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3" ht="31.5" customHeight="1">
      <c r="A3" s="484" t="s">
        <v>39</v>
      </c>
      <c r="B3" s="484"/>
      <c r="C3" s="484"/>
      <c r="D3" s="484"/>
      <c r="E3" s="484"/>
      <c r="F3" s="484"/>
      <c r="G3" s="484"/>
      <c r="H3" s="484"/>
      <c r="I3" s="484"/>
      <c r="J3" s="484"/>
      <c r="K3" s="484"/>
      <c r="L3" s="492" t="s">
        <v>430</v>
      </c>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93"/>
    </row>
    <row r="4" spans="1:53" ht="15" customHeight="1">
      <c r="A4" s="484" t="s">
        <v>289</v>
      </c>
      <c r="B4" s="484"/>
      <c r="C4" s="484"/>
      <c r="D4" s="484"/>
      <c r="E4" s="484"/>
      <c r="F4" s="484"/>
      <c r="G4" s="484"/>
      <c r="H4" s="484"/>
      <c r="I4" s="484"/>
      <c r="J4" s="484"/>
      <c r="K4" s="484"/>
      <c r="L4" s="493">
        <v>2</v>
      </c>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94"/>
    </row>
    <row r="5" spans="1:53" ht="15" customHeight="1">
      <c r="A5" s="484"/>
      <c r="B5" s="484"/>
      <c r="C5" s="484"/>
      <c r="D5" s="484"/>
      <c r="E5" s="484"/>
      <c r="F5" s="484"/>
      <c r="G5" s="484"/>
      <c r="H5" s="484"/>
      <c r="I5" s="484"/>
      <c r="J5" s="484"/>
      <c r="K5" s="484"/>
      <c r="L5" s="494" t="s">
        <v>290</v>
      </c>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95"/>
    </row>
    <row r="6" spans="1:53" s="30" customFormat="1" ht="15" customHeight="1">
      <c r="A6" s="484" t="s">
        <v>291</v>
      </c>
      <c r="B6" s="484"/>
      <c r="C6" s="484"/>
      <c r="D6" s="484"/>
      <c r="E6" s="484"/>
      <c r="F6" s="484"/>
      <c r="G6" s="484"/>
      <c r="H6" s="484"/>
      <c r="I6" s="484"/>
      <c r="J6" s="484"/>
      <c r="K6" s="484"/>
      <c r="L6" s="27" t="s">
        <v>292</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96"/>
    </row>
    <row r="7" ht="6.75" customHeight="1"/>
    <row r="8" spans="1:52" s="62" customFormat="1" ht="15" customHeight="1">
      <c r="A8" s="28"/>
      <c r="B8" s="495" t="s">
        <v>415</v>
      </c>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29"/>
      <c r="AU8" s="29"/>
      <c r="AV8" s="29"/>
      <c r="AW8" s="29"/>
      <c r="AX8" s="29"/>
      <c r="AY8" s="29"/>
      <c r="AZ8" s="29"/>
    </row>
    <row r="9" spans="1:52" s="62" customFormat="1" ht="8.2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s="62" customFormat="1" ht="14.25" customHeight="1">
      <c r="A10" s="28"/>
      <c r="B10" s="502" t="s">
        <v>0</v>
      </c>
      <c r="C10" s="496"/>
      <c r="D10" s="496"/>
      <c r="E10" s="496"/>
      <c r="F10" s="496"/>
      <c r="G10" s="496"/>
      <c r="H10" s="496"/>
      <c r="I10" s="496"/>
      <c r="J10" s="496"/>
      <c r="K10" s="496"/>
      <c r="L10" s="496"/>
      <c r="M10" s="496"/>
      <c r="N10" s="496"/>
      <c r="O10" s="496"/>
      <c r="P10" s="496"/>
      <c r="Q10" s="496"/>
      <c r="R10" s="496"/>
      <c r="S10" s="496"/>
      <c r="T10" s="496"/>
      <c r="U10" s="496"/>
      <c r="V10" s="496"/>
      <c r="W10" s="496"/>
      <c r="X10" s="496"/>
      <c r="Y10" s="497"/>
      <c r="Z10" s="502" t="s">
        <v>293</v>
      </c>
      <c r="AA10" s="496"/>
      <c r="AB10" s="497"/>
      <c r="AC10" s="505" t="s">
        <v>10</v>
      </c>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row>
    <row r="11" spans="1:52" s="62" customFormat="1" ht="24.75" customHeight="1">
      <c r="A11" s="28"/>
      <c r="B11" s="503"/>
      <c r="C11" s="498"/>
      <c r="D11" s="498"/>
      <c r="E11" s="498"/>
      <c r="F11" s="498"/>
      <c r="G11" s="498"/>
      <c r="H11" s="498"/>
      <c r="I11" s="498"/>
      <c r="J11" s="498"/>
      <c r="K11" s="498"/>
      <c r="L11" s="498"/>
      <c r="M11" s="498"/>
      <c r="N11" s="498"/>
      <c r="O11" s="498"/>
      <c r="P11" s="498"/>
      <c r="Q11" s="498"/>
      <c r="R11" s="498"/>
      <c r="S11" s="498"/>
      <c r="T11" s="498"/>
      <c r="U11" s="498"/>
      <c r="V11" s="498"/>
      <c r="W11" s="498"/>
      <c r="X11" s="498"/>
      <c r="Y11" s="499"/>
      <c r="Z11" s="503"/>
      <c r="AA11" s="498"/>
      <c r="AB11" s="499"/>
      <c r="AC11" s="502" t="s">
        <v>513</v>
      </c>
      <c r="AD11" s="496"/>
      <c r="AE11" s="496"/>
      <c r="AF11" s="496"/>
      <c r="AG11" s="496"/>
      <c r="AH11" s="496"/>
      <c r="AI11" s="496"/>
      <c r="AJ11" s="497"/>
      <c r="AK11" s="507" t="s">
        <v>514</v>
      </c>
      <c r="AL11" s="507"/>
      <c r="AM11" s="507"/>
      <c r="AN11" s="507"/>
      <c r="AO11" s="507"/>
      <c r="AP11" s="507"/>
      <c r="AQ11" s="507"/>
      <c r="AR11" s="507"/>
      <c r="AS11" s="496" t="s">
        <v>515</v>
      </c>
      <c r="AT11" s="496"/>
      <c r="AU11" s="496"/>
      <c r="AV11" s="496"/>
      <c r="AW11" s="496"/>
      <c r="AX11" s="496"/>
      <c r="AY11" s="496"/>
      <c r="AZ11" s="496"/>
    </row>
    <row r="12" spans="1:52" s="62" customFormat="1" ht="24.75" customHeight="1">
      <c r="A12" s="28"/>
      <c r="B12" s="504"/>
      <c r="C12" s="500"/>
      <c r="D12" s="500"/>
      <c r="E12" s="500"/>
      <c r="F12" s="500"/>
      <c r="G12" s="500"/>
      <c r="H12" s="500"/>
      <c r="I12" s="500"/>
      <c r="J12" s="500"/>
      <c r="K12" s="500"/>
      <c r="L12" s="500"/>
      <c r="M12" s="500"/>
      <c r="N12" s="500"/>
      <c r="O12" s="500"/>
      <c r="P12" s="500"/>
      <c r="Q12" s="500"/>
      <c r="R12" s="500"/>
      <c r="S12" s="500"/>
      <c r="T12" s="500"/>
      <c r="U12" s="500"/>
      <c r="V12" s="500"/>
      <c r="W12" s="500"/>
      <c r="X12" s="500"/>
      <c r="Y12" s="501"/>
      <c r="Z12" s="504"/>
      <c r="AA12" s="500"/>
      <c r="AB12" s="501"/>
      <c r="AC12" s="504"/>
      <c r="AD12" s="500"/>
      <c r="AE12" s="500"/>
      <c r="AF12" s="500"/>
      <c r="AG12" s="500"/>
      <c r="AH12" s="500"/>
      <c r="AI12" s="500"/>
      <c r="AJ12" s="501"/>
      <c r="AK12" s="507"/>
      <c r="AL12" s="507"/>
      <c r="AM12" s="507"/>
      <c r="AN12" s="507"/>
      <c r="AO12" s="507"/>
      <c r="AP12" s="507"/>
      <c r="AQ12" s="507"/>
      <c r="AR12" s="507"/>
      <c r="AS12" s="500"/>
      <c r="AT12" s="500"/>
      <c r="AU12" s="500"/>
      <c r="AV12" s="500"/>
      <c r="AW12" s="500"/>
      <c r="AX12" s="500"/>
      <c r="AY12" s="500"/>
      <c r="AZ12" s="500"/>
    </row>
    <row r="13" spans="1:52" s="62" customFormat="1" ht="15" customHeight="1">
      <c r="A13" s="32"/>
      <c r="B13" s="824">
        <v>1</v>
      </c>
      <c r="C13" s="508"/>
      <c r="D13" s="508"/>
      <c r="E13" s="508"/>
      <c r="F13" s="508"/>
      <c r="G13" s="508"/>
      <c r="H13" s="508"/>
      <c r="I13" s="508"/>
      <c r="J13" s="508"/>
      <c r="K13" s="508"/>
      <c r="L13" s="508"/>
      <c r="M13" s="508"/>
      <c r="N13" s="508"/>
      <c r="O13" s="508"/>
      <c r="P13" s="508"/>
      <c r="Q13" s="508"/>
      <c r="R13" s="508"/>
      <c r="S13" s="508"/>
      <c r="T13" s="508"/>
      <c r="U13" s="508"/>
      <c r="V13" s="508"/>
      <c r="W13" s="508"/>
      <c r="X13" s="508"/>
      <c r="Y13" s="509"/>
      <c r="Z13" s="824" t="s">
        <v>12</v>
      </c>
      <c r="AA13" s="508"/>
      <c r="AB13" s="509"/>
      <c r="AC13" s="824" t="s">
        <v>13</v>
      </c>
      <c r="AD13" s="508"/>
      <c r="AE13" s="508"/>
      <c r="AF13" s="508"/>
      <c r="AG13" s="508"/>
      <c r="AH13" s="508"/>
      <c r="AI13" s="508"/>
      <c r="AJ13" s="509"/>
      <c r="AK13" s="824" t="s">
        <v>14</v>
      </c>
      <c r="AL13" s="508"/>
      <c r="AM13" s="508"/>
      <c r="AN13" s="508"/>
      <c r="AO13" s="508"/>
      <c r="AP13" s="508"/>
      <c r="AQ13" s="508"/>
      <c r="AR13" s="509"/>
      <c r="AS13" s="824" t="s">
        <v>15</v>
      </c>
      <c r="AT13" s="508"/>
      <c r="AU13" s="508"/>
      <c r="AV13" s="508"/>
      <c r="AW13" s="508"/>
      <c r="AX13" s="508"/>
      <c r="AY13" s="508"/>
      <c r="AZ13" s="508"/>
    </row>
    <row r="14" spans="1:52" s="62" customFormat="1" ht="31.5" customHeight="1" hidden="1">
      <c r="A14" s="32"/>
      <c r="B14" s="825" t="s">
        <v>384</v>
      </c>
      <c r="C14" s="724"/>
      <c r="D14" s="724"/>
      <c r="E14" s="724"/>
      <c r="F14" s="724"/>
      <c r="G14" s="724"/>
      <c r="H14" s="724"/>
      <c r="I14" s="724"/>
      <c r="J14" s="724"/>
      <c r="K14" s="724"/>
      <c r="L14" s="724"/>
      <c r="M14" s="724"/>
      <c r="N14" s="724"/>
      <c r="O14" s="724"/>
      <c r="P14" s="724"/>
      <c r="Q14" s="724"/>
      <c r="R14" s="724"/>
      <c r="S14" s="724"/>
      <c r="T14" s="724"/>
      <c r="U14" s="724"/>
      <c r="V14" s="724"/>
      <c r="W14" s="724"/>
      <c r="X14" s="724"/>
      <c r="Y14" s="724"/>
      <c r="Z14" s="720" t="s">
        <v>295</v>
      </c>
      <c r="AA14" s="721"/>
      <c r="AB14" s="721"/>
      <c r="AC14" s="826"/>
      <c r="AD14" s="826"/>
      <c r="AE14" s="826"/>
      <c r="AF14" s="826"/>
      <c r="AG14" s="826"/>
      <c r="AH14" s="826"/>
      <c r="AI14" s="826"/>
      <c r="AJ14" s="826"/>
      <c r="AK14" s="826"/>
      <c r="AL14" s="826"/>
      <c r="AM14" s="826"/>
      <c r="AN14" s="826"/>
      <c r="AO14" s="826"/>
      <c r="AP14" s="826"/>
      <c r="AQ14" s="826"/>
      <c r="AR14" s="826"/>
      <c r="AS14" s="826"/>
      <c r="AT14" s="826"/>
      <c r="AU14" s="826"/>
      <c r="AV14" s="826"/>
      <c r="AW14" s="826"/>
      <c r="AX14" s="826"/>
      <c r="AY14" s="826"/>
      <c r="AZ14" s="827"/>
    </row>
    <row r="15" spans="1:52" s="62" customFormat="1" ht="30.75" customHeight="1" hidden="1">
      <c r="A15" s="32"/>
      <c r="B15" s="825" t="s">
        <v>385</v>
      </c>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16" t="s">
        <v>296</v>
      </c>
      <c r="AA15" s="717"/>
      <c r="AB15" s="71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757"/>
    </row>
    <row r="16" spans="1:52" s="62" customFormat="1" ht="15.75">
      <c r="A16" s="34"/>
      <c r="B16" s="825" t="s">
        <v>416</v>
      </c>
      <c r="C16" s="724"/>
      <c r="D16" s="724"/>
      <c r="E16" s="724"/>
      <c r="F16" s="724"/>
      <c r="G16" s="724"/>
      <c r="H16" s="724"/>
      <c r="I16" s="724"/>
      <c r="J16" s="724"/>
      <c r="K16" s="724"/>
      <c r="L16" s="724"/>
      <c r="M16" s="724"/>
      <c r="N16" s="724"/>
      <c r="O16" s="724"/>
      <c r="P16" s="724"/>
      <c r="Q16" s="724"/>
      <c r="R16" s="724"/>
      <c r="S16" s="724"/>
      <c r="T16" s="724"/>
      <c r="U16" s="724"/>
      <c r="V16" s="724"/>
      <c r="W16" s="724"/>
      <c r="X16" s="724"/>
      <c r="Y16" s="725"/>
      <c r="Z16" s="720" t="s">
        <v>297</v>
      </c>
      <c r="AA16" s="721"/>
      <c r="AB16" s="721"/>
      <c r="AC16" s="722">
        <f>AC30</f>
        <v>744617</v>
      </c>
      <c r="AD16" s="826"/>
      <c r="AE16" s="826"/>
      <c r="AF16" s="826"/>
      <c r="AG16" s="826"/>
      <c r="AH16" s="826"/>
      <c r="AI16" s="826"/>
      <c r="AJ16" s="826"/>
      <c r="AK16" s="722">
        <f>AK30</f>
        <v>744617</v>
      </c>
      <c r="AL16" s="722"/>
      <c r="AM16" s="722"/>
      <c r="AN16" s="722"/>
      <c r="AO16" s="722"/>
      <c r="AP16" s="722"/>
      <c r="AQ16" s="722"/>
      <c r="AR16" s="722"/>
      <c r="AS16" s="722">
        <f>AS30</f>
        <v>744617</v>
      </c>
      <c r="AT16" s="722"/>
      <c r="AU16" s="722"/>
      <c r="AV16" s="722"/>
      <c r="AW16" s="722"/>
      <c r="AX16" s="722"/>
      <c r="AY16" s="722"/>
      <c r="AZ16" s="723"/>
    </row>
    <row r="17" spans="1:52" s="62" customFormat="1" ht="30" customHeight="1" hidden="1">
      <c r="A17" s="34"/>
      <c r="B17" s="825" t="s">
        <v>387</v>
      </c>
      <c r="C17" s="724"/>
      <c r="D17" s="724"/>
      <c r="E17" s="724"/>
      <c r="F17" s="724"/>
      <c r="G17" s="724"/>
      <c r="H17" s="724"/>
      <c r="I17" s="724"/>
      <c r="J17" s="724"/>
      <c r="K17" s="724"/>
      <c r="L17" s="724"/>
      <c r="M17" s="724"/>
      <c r="N17" s="724"/>
      <c r="O17" s="724"/>
      <c r="P17" s="724"/>
      <c r="Q17" s="724"/>
      <c r="R17" s="724"/>
      <c r="S17" s="724"/>
      <c r="T17" s="724"/>
      <c r="U17" s="724"/>
      <c r="V17" s="724"/>
      <c r="W17" s="724"/>
      <c r="X17" s="724"/>
      <c r="Y17" s="725"/>
      <c r="Z17" s="716" t="s">
        <v>372</v>
      </c>
      <c r="AA17" s="717"/>
      <c r="AB17" s="717"/>
      <c r="AC17" s="507"/>
      <c r="AD17" s="507"/>
      <c r="AE17" s="507"/>
      <c r="AF17" s="507"/>
      <c r="AG17" s="507"/>
      <c r="AH17" s="507"/>
      <c r="AI17" s="507"/>
      <c r="AJ17" s="507"/>
      <c r="AK17" s="718"/>
      <c r="AL17" s="718"/>
      <c r="AM17" s="718"/>
      <c r="AN17" s="718"/>
      <c r="AO17" s="718"/>
      <c r="AP17" s="718"/>
      <c r="AQ17" s="718"/>
      <c r="AR17" s="718"/>
      <c r="AS17" s="718"/>
      <c r="AT17" s="718"/>
      <c r="AU17" s="718"/>
      <c r="AV17" s="718"/>
      <c r="AW17" s="718"/>
      <c r="AX17" s="718"/>
      <c r="AY17" s="718"/>
      <c r="AZ17" s="719"/>
    </row>
    <row r="18" spans="1:52" s="62" customFormat="1" ht="30.75" customHeight="1" hidden="1">
      <c r="A18" s="34"/>
      <c r="B18" s="825" t="s">
        <v>388</v>
      </c>
      <c r="C18" s="724"/>
      <c r="D18" s="724"/>
      <c r="E18" s="724"/>
      <c r="F18" s="724"/>
      <c r="G18" s="724"/>
      <c r="H18" s="724"/>
      <c r="I18" s="724"/>
      <c r="J18" s="724"/>
      <c r="K18" s="724"/>
      <c r="L18" s="724"/>
      <c r="M18" s="724"/>
      <c r="N18" s="724"/>
      <c r="O18" s="724"/>
      <c r="P18" s="724"/>
      <c r="Q18" s="724"/>
      <c r="R18" s="724"/>
      <c r="S18" s="724"/>
      <c r="T18" s="724"/>
      <c r="U18" s="724"/>
      <c r="V18" s="724"/>
      <c r="W18" s="724"/>
      <c r="X18" s="724"/>
      <c r="Y18" s="725"/>
      <c r="Z18" s="716" t="s">
        <v>389</v>
      </c>
      <c r="AA18" s="717"/>
      <c r="AB18" s="717"/>
      <c r="AC18" s="507"/>
      <c r="AD18" s="507"/>
      <c r="AE18" s="507"/>
      <c r="AF18" s="507"/>
      <c r="AG18" s="507"/>
      <c r="AH18" s="507"/>
      <c r="AI18" s="507"/>
      <c r="AJ18" s="507"/>
      <c r="AK18" s="718"/>
      <c r="AL18" s="718"/>
      <c r="AM18" s="718"/>
      <c r="AN18" s="718"/>
      <c r="AO18" s="718"/>
      <c r="AP18" s="718"/>
      <c r="AQ18" s="718"/>
      <c r="AR18" s="718"/>
      <c r="AS18" s="718"/>
      <c r="AT18" s="718"/>
      <c r="AU18" s="718"/>
      <c r="AV18" s="718"/>
      <c r="AW18" s="718"/>
      <c r="AX18" s="718"/>
      <c r="AY18" s="718"/>
      <c r="AZ18" s="719"/>
    </row>
    <row r="19" spans="1:52" s="62" customFormat="1" ht="29.25" customHeight="1" hidden="1">
      <c r="A19" s="34"/>
      <c r="B19" s="825" t="s">
        <v>361</v>
      </c>
      <c r="C19" s="724"/>
      <c r="D19" s="724"/>
      <c r="E19" s="724"/>
      <c r="F19" s="724"/>
      <c r="G19" s="724"/>
      <c r="H19" s="724"/>
      <c r="I19" s="724"/>
      <c r="J19" s="724"/>
      <c r="K19" s="724"/>
      <c r="L19" s="724"/>
      <c r="M19" s="724"/>
      <c r="N19" s="724"/>
      <c r="O19" s="724"/>
      <c r="P19" s="724"/>
      <c r="Q19" s="724"/>
      <c r="R19" s="724"/>
      <c r="S19" s="724"/>
      <c r="T19" s="724"/>
      <c r="U19" s="724"/>
      <c r="V19" s="724"/>
      <c r="W19" s="724"/>
      <c r="X19" s="724"/>
      <c r="Y19" s="725"/>
      <c r="Z19" s="716" t="s">
        <v>50</v>
      </c>
      <c r="AA19" s="717"/>
      <c r="AB19" s="717"/>
      <c r="AC19" s="507"/>
      <c r="AD19" s="507"/>
      <c r="AE19" s="507"/>
      <c r="AF19" s="507"/>
      <c r="AG19" s="507"/>
      <c r="AH19" s="507"/>
      <c r="AI19" s="507"/>
      <c r="AJ19" s="507"/>
      <c r="AK19" s="718"/>
      <c r="AL19" s="718"/>
      <c r="AM19" s="718"/>
      <c r="AN19" s="718"/>
      <c r="AO19" s="718"/>
      <c r="AP19" s="718"/>
      <c r="AQ19" s="718"/>
      <c r="AR19" s="718"/>
      <c r="AS19" s="718"/>
      <c r="AT19" s="718"/>
      <c r="AU19" s="718"/>
      <c r="AV19" s="718"/>
      <c r="AW19" s="718"/>
      <c r="AX19" s="718"/>
      <c r="AY19" s="718"/>
      <c r="AZ19" s="719"/>
    </row>
    <row r="20" spans="1:52" s="62" customFormat="1" ht="18" customHeight="1" thickBot="1">
      <c r="A20" s="34"/>
      <c r="B20" s="828" t="s">
        <v>302</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533" t="s">
        <v>303</v>
      </c>
      <c r="AA20" s="534"/>
      <c r="AB20" s="535"/>
      <c r="AC20" s="536">
        <f>AC16</f>
        <v>744617</v>
      </c>
      <c r="AD20" s="537"/>
      <c r="AE20" s="537"/>
      <c r="AF20" s="537"/>
      <c r="AG20" s="537"/>
      <c r="AH20" s="537"/>
      <c r="AI20" s="537"/>
      <c r="AJ20" s="538"/>
      <c r="AK20" s="536">
        <f>AK16</f>
        <v>744617</v>
      </c>
      <c r="AL20" s="728"/>
      <c r="AM20" s="728"/>
      <c r="AN20" s="728"/>
      <c r="AO20" s="728"/>
      <c r="AP20" s="728"/>
      <c r="AQ20" s="728"/>
      <c r="AR20" s="729"/>
      <c r="AS20" s="536">
        <f>AS16</f>
        <v>744617</v>
      </c>
      <c r="AT20" s="728"/>
      <c r="AU20" s="728"/>
      <c r="AV20" s="728"/>
      <c r="AW20" s="728"/>
      <c r="AX20" s="728"/>
      <c r="AY20" s="728"/>
      <c r="AZ20" s="730"/>
    </row>
    <row r="21" spans="1:52" s="62" customFormat="1" ht="7.5" customHeight="1">
      <c r="A21" s="34"/>
      <c r="B21" s="63"/>
      <c r="C21" s="64"/>
      <c r="D21" s="64"/>
      <c r="E21" s="64"/>
      <c r="F21" s="64"/>
      <c r="G21" s="64"/>
      <c r="H21" s="64"/>
      <c r="I21" s="64"/>
      <c r="J21" s="64"/>
      <c r="K21" s="64"/>
      <c r="L21" s="64"/>
      <c r="M21" s="64"/>
      <c r="N21" s="64"/>
      <c r="O21" s="64"/>
      <c r="P21" s="64"/>
      <c r="Q21" s="64"/>
      <c r="R21" s="64"/>
      <c r="S21" s="64"/>
      <c r="T21" s="64"/>
      <c r="U21" s="64"/>
      <c r="V21" s="64"/>
      <c r="W21" s="64"/>
      <c r="X21" s="64"/>
      <c r="Y21" s="64"/>
      <c r="Z21" s="65"/>
      <c r="AA21" s="65"/>
      <c r="AB21" s="65"/>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row>
    <row r="22" spans="1:52" s="62" customFormat="1" ht="15" customHeight="1">
      <c r="A22" s="28"/>
      <c r="B22" s="540" t="s">
        <v>417</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row>
    <row r="23" spans="1:52" s="31" customFormat="1" ht="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1:52" s="31" customFormat="1" ht="24.75" customHeight="1">
      <c r="A24" s="28"/>
      <c r="B24" s="502" t="s">
        <v>0</v>
      </c>
      <c r="C24" s="496"/>
      <c r="D24" s="496"/>
      <c r="E24" s="496"/>
      <c r="F24" s="496"/>
      <c r="G24" s="496"/>
      <c r="H24" s="496"/>
      <c r="I24" s="496"/>
      <c r="J24" s="496"/>
      <c r="K24" s="496"/>
      <c r="L24" s="496"/>
      <c r="M24" s="496"/>
      <c r="N24" s="496"/>
      <c r="O24" s="496"/>
      <c r="P24" s="496"/>
      <c r="Q24" s="496"/>
      <c r="R24" s="496"/>
      <c r="S24" s="496"/>
      <c r="T24" s="496"/>
      <c r="U24" s="496"/>
      <c r="V24" s="496"/>
      <c r="W24" s="496"/>
      <c r="X24" s="496"/>
      <c r="Y24" s="497"/>
      <c r="Z24" s="502" t="s">
        <v>293</v>
      </c>
      <c r="AA24" s="496"/>
      <c r="AB24" s="497"/>
      <c r="AC24" s="505" t="s">
        <v>10</v>
      </c>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row>
    <row r="25" spans="1:52" s="31" customFormat="1" ht="45" customHeight="1">
      <c r="A25" s="28"/>
      <c r="B25" s="503"/>
      <c r="C25" s="498"/>
      <c r="D25" s="498"/>
      <c r="E25" s="498"/>
      <c r="F25" s="498"/>
      <c r="G25" s="498"/>
      <c r="H25" s="498"/>
      <c r="I25" s="498"/>
      <c r="J25" s="498"/>
      <c r="K25" s="498"/>
      <c r="L25" s="498"/>
      <c r="M25" s="498"/>
      <c r="N25" s="498"/>
      <c r="O25" s="498"/>
      <c r="P25" s="498"/>
      <c r="Q25" s="498"/>
      <c r="R25" s="498"/>
      <c r="S25" s="498"/>
      <c r="T25" s="498"/>
      <c r="U25" s="498"/>
      <c r="V25" s="498"/>
      <c r="W25" s="498"/>
      <c r="X25" s="498"/>
      <c r="Y25" s="499"/>
      <c r="Z25" s="503"/>
      <c r="AA25" s="498"/>
      <c r="AB25" s="499"/>
      <c r="AC25" s="654" t="s">
        <v>516</v>
      </c>
      <c r="AD25" s="655"/>
      <c r="AE25" s="655"/>
      <c r="AF25" s="655"/>
      <c r="AG25" s="655"/>
      <c r="AH25" s="655"/>
      <c r="AI25" s="655"/>
      <c r="AJ25" s="656"/>
      <c r="AK25" s="654" t="s">
        <v>517</v>
      </c>
      <c r="AL25" s="655"/>
      <c r="AM25" s="655"/>
      <c r="AN25" s="655"/>
      <c r="AO25" s="655"/>
      <c r="AP25" s="655"/>
      <c r="AQ25" s="655"/>
      <c r="AR25" s="656"/>
      <c r="AS25" s="654" t="s">
        <v>518</v>
      </c>
      <c r="AT25" s="655"/>
      <c r="AU25" s="655"/>
      <c r="AV25" s="655"/>
      <c r="AW25" s="655"/>
      <c r="AX25" s="655"/>
      <c r="AY25" s="655"/>
      <c r="AZ25" s="655"/>
    </row>
    <row r="26" spans="1:53" s="35" customFormat="1" ht="15" customHeight="1" thickBot="1">
      <c r="A26" s="32"/>
      <c r="B26" s="824">
        <v>1</v>
      </c>
      <c r="C26" s="508"/>
      <c r="D26" s="508"/>
      <c r="E26" s="508"/>
      <c r="F26" s="508"/>
      <c r="G26" s="508"/>
      <c r="H26" s="508"/>
      <c r="I26" s="508"/>
      <c r="J26" s="508"/>
      <c r="K26" s="508"/>
      <c r="L26" s="508"/>
      <c r="M26" s="508"/>
      <c r="N26" s="508"/>
      <c r="O26" s="508"/>
      <c r="P26" s="508"/>
      <c r="Q26" s="508"/>
      <c r="R26" s="508"/>
      <c r="S26" s="508"/>
      <c r="T26" s="508"/>
      <c r="U26" s="508"/>
      <c r="V26" s="508"/>
      <c r="W26" s="508"/>
      <c r="X26" s="508"/>
      <c r="Y26" s="509"/>
      <c r="Z26" s="510" t="s">
        <v>12</v>
      </c>
      <c r="AA26" s="511"/>
      <c r="AB26" s="512"/>
      <c r="AC26" s="510" t="s">
        <v>13</v>
      </c>
      <c r="AD26" s="511"/>
      <c r="AE26" s="511"/>
      <c r="AF26" s="511"/>
      <c r="AG26" s="511"/>
      <c r="AH26" s="511"/>
      <c r="AI26" s="511"/>
      <c r="AJ26" s="512"/>
      <c r="AK26" s="510" t="s">
        <v>14</v>
      </c>
      <c r="AL26" s="511"/>
      <c r="AM26" s="511"/>
      <c r="AN26" s="511"/>
      <c r="AO26" s="511"/>
      <c r="AP26" s="511"/>
      <c r="AQ26" s="511"/>
      <c r="AR26" s="512"/>
      <c r="AS26" s="510" t="s">
        <v>15</v>
      </c>
      <c r="AT26" s="511"/>
      <c r="AU26" s="511"/>
      <c r="AV26" s="511"/>
      <c r="AW26" s="511"/>
      <c r="AX26" s="511"/>
      <c r="AY26" s="511"/>
      <c r="AZ26" s="511"/>
      <c r="BA26" s="79"/>
    </row>
    <row r="27" spans="1:53" s="35" customFormat="1" ht="23.25" customHeight="1">
      <c r="A27" s="32"/>
      <c r="B27" s="830" t="s">
        <v>418</v>
      </c>
      <c r="C27" s="513"/>
      <c r="D27" s="513"/>
      <c r="E27" s="513"/>
      <c r="F27" s="513"/>
      <c r="G27" s="513"/>
      <c r="H27" s="513"/>
      <c r="I27" s="513"/>
      <c r="J27" s="513"/>
      <c r="K27" s="513"/>
      <c r="L27" s="513"/>
      <c r="M27" s="513"/>
      <c r="N27" s="513"/>
      <c r="O27" s="513"/>
      <c r="P27" s="513"/>
      <c r="Q27" s="513"/>
      <c r="R27" s="513"/>
      <c r="S27" s="513"/>
      <c r="T27" s="513"/>
      <c r="U27" s="513"/>
      <c r="V27" s="513"/>
      <c r="W27" s="513"/>
      <c r="X27" s="513"/>
      <c r="Y27" s="514"/>
      <c r="Z27" s="831" t="s">
        <v>295</v>
      </c>
      <c r="AA27" s="832"/>
      <c r="AB27" s="832"/>
      <c r="AC27" s="833">
        <f>AC28</f>
        <v>744617</v>
      </c>
      <c r="AD27" s="834"/>
      <c r="AE27" s="834"/>
      <c r="AF27" s="834"/>
      <c r="AG27" s="834"/>
      <c r="AH27" s="834"/>
      <c r="AI27" s="834"/>
      <c r="AJ27" s="834"/>
      <c r="AK27" s="833">
        <f>AK28</f>
        <v>744617</v>
      </c>
      <c r="AL27" s="834"/>
      <c r="AM27" s="834"/>
      <c r="AN27" s="834"/>
      <c r="AO27" s="834"/>
      <c r="AP27" s="834"/>
      <c r="AQ27" s="834"/>
      <c r="AR27" s="834"/>
      <c r="AS27" s="833">
        <f>AS28</f>
        <v>744617</v>
      </c>
      <c r="AT27" s="834"/>
      <c r="AU27" s="834"/>
      <c r="AV27" s="834"/>
      <c r="AW27" s="834"/>
      <c r="AX27" s="834"/>
      <c r="AY27" s="834"/>
      <c r="AZ27" s="834"/>
      <c r="BA27" s="79"/>
    </row>
    <row r="28" spans="1:53" s="99" customFormat="1" ht="32.25" customHeight="1">
      <c r="A28" s="97"/>
      <c r="B28" s="830" t="s">
        <v>419</v>
      </c>
      <c r="C28" s="513"/>
      <c r="D28" s="513"/>
      <c r="E28" s="513"/>
      <c r="F28" s="513"/>
      <c r="G28" s="513"/>
      <c r="H28" s="513"/>
      <c r="I28" s="513"/>
      <c r="J28" s="513"/>
      <c r="K28" s="513"/>
      <c r="L28" s="513"/>
      <c r="M28" s="513"/>
      <c r="N28" s="513"/>
      <c r="O28" s="513"/>
      <c r="P28" s="513"/>
      <c r="Q28" s="513"/>
      <c r="R28" s="513"/>
      <c r="S28" s="513"/>
      <c r="T28" s="513"/>
      <c r="U28" s="513"/>
      <c r="V28" s="513"/>
      <c r="W28" s="513"/>
      <c r="X28" s="513"/>
      <c r="Y28" s="514"/>
      <c r="Z28" s="716" t="s">
        <v>337</v>
      </c>
      <c r="AA28" s="717"/>
      <c r="AB28" s="717"/>
      <c r="AC28" s="718">
        <v>744617</v>
      </c>
      <c r="AD28" s="507"/>
      <c r="AE28" s="507"/>
      <c r="AF28" s="507"/>
      <c r="AG28" s="507"/>
      <c r="AH28" s="507"/>
      <c r="AI28" s="507"/>
      <c r="AJ28" s="507"/>
      <c r="AK28" s="718">
        <v>744617</v>
      </c>
      <c r="AL28" s="507"/>
      <c r="AM28" s="507"/>
      <c r="AN28" s="507"/>
      <c r="AO28" s="507"/>
      <c r="AP28" s="507"/>
      <c r="AQ28" s="507"/>
      <c r="AR28" s="507"/>
      <c r="AS28" s="718">
        <f>AK28</f>
        <v>744617</v>
      </c>
      <c r="AT28" s="507"/>
      <c r="AU28" s="507"/>
      <c r="AV28" s="507"/>
      <c r="AW28" s="507"/>
      <c r="AX28" s="507"/>
      <c r="AY28" s="507"/>
      <c r="AZ28" s="507"/>
      <c r="BA28" s="98"/>
    </row>
    <row r="29" spans="1:52" s="41" customFormat="1" ht="15" hidden="1">
      <c r="A29" s="34"/>
      <c r="B29" s="830"/>
      <c r="C29" s="513"/>
      <c r="D29" s="513"/>
      <c r="E29" s="513"/>
      <c r="F29" s="513"/>
      <c r="G29" s="513"/>
      <c r="H29" s="513"/>
      <c r="I29" s="513"/>
      <c r="J29" s="513"/>
      <c r="K29" s="513"/>
      <c r="L29" s="513"/>
      <c r="M29" s="513"/>
      <c r="N29" s="513"/>
      <c r="O29" s="513"/>
      <c r="P29" s="513"/>
      <c r="Q29" s="513"/>
      <c r="R29" s="513"/>
      <c r="S29" s="513"/>
      <c r="T29" s="513"/>
      <c r="U29" s="513"/>
      <c r="V29" s="513"/>
      <c r="W29" s="513"/>
      <c r="X29" s="513"/>
      <c r="Y29" s="514"/>
      <c r="Z29" s="716"/>
      <c r="AA29" s="717"/>
      <c r="AB29" s="717"/>
      <c r="AC29" s="507"/>
      <c r="AD29" s="507"/>
      <c r="AE29" s="507"/>
      <c r="AF29" s="507"/>
      <c r="AG29" s="507"/>
      <c r="AH29" s="507"/>
      <c r="AI29" s="507"/>
      <c r="AJ29" s="507"/>
      <c r="AK29" s="718"/>
      <c r="AL29" s="718"/>
      <c r="AM29" s="718"/>
      <c r="AN29" s="718"/>
      <c r="AO29" s="718"/>
      <c r="AP29" s="718"/>
      <c r="AQ29" s="718"/>
      <c r="AR29" s="718"/>
      <c r="AS29" s="718"/>
      <c r="AT29" s="718"/>
      <c r="AU29" s="718"/>
      <c r="AV29" s="718"/>
      <c r="AW29" s="718"/>
      <c r="AX29" s="718"/>
      <c r="AY29" s="718"/>
      <c r="AZ29" s="719"/>
    </row>
    <row r="30" spans="1:52" s="41" customFormat="1" ht="18" customHeight="1" thickBot="1">
      <c r="A30" s="34"/>
      <c r="B30" s="828" t="s">
        <v>302</v>
      </c>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533" t="s">
        <v>303</v>
      </c>
      <c r="AA30" s="534"/>
      <c r="AB30" s="535"/>
      <c r="AC30" s="835">
        <f>AC27</f>
        <v>744617</v>
      </c>
      <c r="AD30" s="836"/>
      <c r="AE30" s="836"/>
      <c r="AF30" s="836"/>
      <c r="AG30" s="836"/>
      <c r="AH30" s="836"/>
      <c r="AI30" s="836"/>
      <c r="AJ30" s="836"/>
      <c r="AK30" s="835">
        <f>AK27</f>
        <v>744617</v>
      </c>
      <c r="AL30" s="836"/>
      <c r="AM30" s="836"/>
      <c r="AN30" s="836"/>
      <c r="AO30" s="836"/>
      <c r="AP30" s="836"/>
      <c r="AQ30" s="836"/>
      <c r="AR30" s="836"/>
      <c r="AS30" s="835">
        <f>AS27</f>
        <v>744617</v>
      </c>
      <c r="AT30" s="836"/>
      <c r="AU30" s="836"/>
      <c r="AV30" s="836"/>
      <c r="AW30" s="836"/>
      <c r="AX30" s="836"/>
      <c r="AY30" s="836"/>
      <c r="AZ30" s="836"/>
    </row>
    <row r="31" spans="1:52" s="41" customFormat="1" ht="13.5" customHeight="1">
      <c r="A31" s="34"/>
      <c r="B31" s="63"/>
      <c r="C31" s="64"/>
      <c r="D31" s="64"/>
      <c r="E31" s="64"/>
      <c r="F31" s="64"/>
      <c r="G31" s="64"/>
      <c r="H31" s="64"/>
      <c r="I31" s="64"/>
      <c r="J31" s="64"/>
      <c r="K31" s="64"/>
      <c r="L31" s="64"/>
      <c r="M31" s="64"/>
      <c r="N31" s="64"/>
      <c r="O31" s="64"/>
      <c r="P31" s="64"/>
      <c r="Q31" s="64"/>
      <c r="R31" s="64"/>
      <c r="S31" s="64"/>
      <c r="T31" s="64"/>
      <c r="U31" s="64"/>
      <c r="V31" s="64"/>
      <c r="W31" s="64"/>
      <c r="X31" s="64"/>
      <c r="Y31" s="64"/>
      <c r="Z31" s="65"/>
      <c r="AA31" s="65"/>
      <c r="AB31" s="65"/>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row>
    <row r="32" spans="1:52" s="62" customFormat="1" ht="15">
      <c r="A32" s="34"/>
      <c r="B32" s="63"/>
      <c r="C32" s="64"/>
      <c r="D32" s="64"/>
      <c r="E32" s="64"/>
      <c r="F32" s="64"/>
      <c r="G32" s="64"/>
      <c r="H32" s="64"/>
      <c r="I32" s="64"/>
      <c r="J32" s="64"/>
      <c r="K32" s="64"/>
      <c r="L32" s="64"/>
      <c r="M32" s="64"/>
      <c r="N32" s="64"/>
      <c r="O32" s="64"/>
      <c r="P32" s="64"/>
      <c r="Q32" s="64"/>
      <c r="R32" s="64"/>
      <c r="S32" s="64"/>
      <c r="T32" s="64"/>
      <c r="U32" s="64"/>
      <c r="V32" s="64"/>
      <c r="W32" s="64"/>
      <c r="X32" s="64"/>
      <c r="Y32" s="64"/>
      <c r="Z32" s="72"/>
      <c r="AA32" s="72"/>
      <c r="AB32" s="72"/>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row>
    <row r="33" spans="1:52" ht="14.25">
      <c r="A33" s="20"/>
      <c r="B33" s="610" t="s">
        <v>378</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row>
    <row r="34" spans="1:52" s="62" customFormat="1" ht="18" customHeight="1">
      <c r="A34" s="34"/>
      <c r="B34" s="63"/>
      <c r="C34" s="64"/>
      <c r="D34" s="64"/>
      <c r="E34" s="64"/>
      <c r="F34" s="64"/>
      <c r="G34" s="64"/>
      <c r="H34" s="64"/>
      <c r="I34" s="64"/>
      <c r="J34" s="64"/>
      <c r="K34" s="64"/>
      <c r="L34" s="64"/>
      <c r="M34" s="64"/>
      <c r="N34" s="64"/>
      <c r="O34" s="64"/>
      <c r="P34" s="64"/>
      <c r="Q34" s="64"/>
      <c r="R34" s="64"/>
      <c r="S34" s="64"/>
      <c r="T34" s="64"/>
      <c r="U34" s="64"/>
      <c r="V34" s="64"/>
      <c r="W34" s="64"/>
      <c r="X34" s="64"/>
      <c r="Y34" s="64"/>
      <c r="Z34" s="72"/>
      <c r="AA34" s="72"/>
      <c r="AB34" s="72"/>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spans="1:51" ht="15">
      <c r="A35" s="61"/>
      <c r="B35" s="837" t="s">
        <v>339</v>
      </c>
      <c r="C35" s="837"/>
      <c r="D35" s="837"/>
      <c r="E35" s="837"/>
      <c r="F35" s="837"/>
      <c r="G35" s="837"/>
      <c r="H35" s="837"/>
      <c r="I35" s="837"/>
      <c r="J35" s="837" t="s">
        <v>311</v>
      </c>
      <c r="K35" s="837"/>
      <c r="L35" s="837"/>
      <c r="M35" s="837"/>
      <c r="N35" s="837"/>
      <c r="O35" s="837"/>
      <c r="P35" s="837" t="s">
        <v>312</v>
      </c>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row>
    <row r="36" spans="1:51" ht="15">
      <c r="A36" s="61"/>
      <c r="B36" s="838">
        <v>1</v>
      </c>
      <c r="C36" s="838"/>
      <c r="D36" s="838"/>
      <c r="E36" s="838"/>
      <c r="F36" s="838"/>
      <c r="G36" s="838"/>
      <c r="H36" s="838"/>
      <c r="I36" s="838"/>
      <c r="J36" s="838">
        <v>2</v>
      </c>
      <c r="K36" s="838"/>
      <c r="L36" s="838"/>
      <c r="M36" s="838"/>
      <c r="N36" s="838"/>
      <c r="O36" s="838"/>
      <c r="P36" s="838">
        <v>3</v>
      </c>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838"/>
    </row>
    <row r="37" spans="1:51" ht="27.75" customHeight="1">
      <c r="A37" s="61"/>
      <c r="B37" s="839" t="s">
        <v>340</v>
      </c>
      <c r="C37" s="839"/>
      <c r="D37" s="839"/>
      <c r="E37" s="839"/>
      <c r="F37" s="839"/>
      <c r="G37" s="839"/>
      <c r="H37" s="839"/>
      <c r="I37" s="839"/>
      <c r="J37" s="840" t="s">
        <v>341</v>
      </c>
      <c r="K37" s="840"/>
      <c r="L37" s="840"/>
      <c r="M37" s="840"/>
      <c r="N37" s="840"/>
      <c r="O37" s="840"/>
      <c r="P37" s="839" t="s">
        <v>342</v>
      </c>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39"/>
      <c r="AY37" s="839"/>
    </row>
    <row r="38" spans="1:51" ht="54" customHeight="1">
      <c r="A38" s="61"/>
      <c r="B38" s="839" t="s">
        <v>343</v>
      </c>
      <c r="C38" s="839"/>
      <c r="D38" s="839"/>
      <c r="E38" s="839"/>
      <c r="F38" s="839"/>
      <c r="G38" s="839"/>
      <c r="H38" s="839"/>
      <c r="I38" s="839"/>
      <c r="J38" s="840" t="s">
        <v>344</v>
      </c>
      <c r="K38" s="840"/>
      <c r="L38" s="840"/>
      <c r="M38" s="840"/>
      <c r="N38" s="840"/>
      <c r="O38" s="840"/>
      <c r="P38" s="839" t="s">
        <v>345</v>
      </c>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39"/>
      <c r="AY38" s="839"/>
    </row>
    <row r="39" spans="1:51" ht="61.5" customHeight="1">
      <c r="A39" s="61"/>
      <c r="B39" s="839" t="s">
        <v>346</v>
      </c>
      <c r="C39" s="839"/>
      <c r="D39" s="839"/>
      <c r="E39" s="839"/>
      <c r="F39" s="839"/>
      <c r="G39" s="839"/>
      <c r="H39" s="839"/>
      <c r="I39" s="839"/>
      <c r="J39" s="840" t="s">
        <v>347</v>
      </c>
      <c r="K39" s="840"/>
      <c r="L39" s="840"/>
      <c r="M39" s="840"/>
      <c r="N39" s="840"/>
      <c r="O39" s="840"/>
      <c r="P39" s="839" t="s">
        <v>348</v>
      </c>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839"/>
      <c r="AP39" s="839"/>
      <c r="AQ39" s="839"/>
      <c r="AR39" s="839"/>
      <c r="AS39" s="839"/>
      <c r="AT39" s="839"/>
      <c r="AU39" s="839"/>
      <c r="AV39" s="839"/>
      <c r="AW39" s="839"/>
      <c r="AX39" s="839"/>
      <c r="AY39" s="839"/>
    </row>
    <row r="40" spans="1:51" ht="48.75" customHeight="1">
      <c r="A40" s="61"/>
      <c r="B40" s="839" t="s">
        <v>349</v>
      </c>
      <c r="C40" s="839"/>
      <c r="D40" s="839"/>
      <c r="E40" s="839"/>
      <c r="F40" s="839"/>
      <c r="G40" s="839"/>
      <c r="H40" s="839"/>
      <c r="I40" s="839"/>
      <c r="J40" s="840">
        <v>1072</v>
      </c>
      <c r="K40" s="840"/>
      <c r="L40" s="840"/>
      <c r="M40" s="840"/>
      <c r="N40" s="840"/>
      <c r="O40" s="840"/>
      <c r="P40" s="839" t="s">
        <v>350</v>
      </c>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row>
    <row r="41" spans="2:51" ht="15">
      <c r="B41" s="839"/>
      <c r="C41" s="839"/>
      <c r="D41" s="839"/>
      <c r="E41" s="839"/>
      <c r="F41" s="839"/>
      <c r="G41" s="839"/>
      <c r="H41" s="839"/>
      <c r="I41" s="839"/>
      <c r="J41" s="840"/>
      <c r="K41" s="840"/>
      <c r="L41" s="840"/>
      <c r="M41" s="840"/>
      <c r="N41" s="840"/>
      <c r="O41" s="840"/>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row>
    <row r="42" spans="1:53" s="31" customFormat="1" ht="15" customHeight="1">
      <c r="A42" s="34"/>
      <c r="B42" s="100"/>
      <c r="C42" s="100"/>
      <c r="D42" s="100"/>
      <c r="E42" s="100"/>
      <c r="F42" s="100"/>
      <c r="G42" s="100"/>
      <c r="H42" s="100"/>
      <c r="I42" s="100"/>
      <c r="J42" s="66"/>
      <c r="K42" s="66"/>
      <c r="L42" s="66"/>
      <c r="M42" s="66"/>
      <c r="N42" s="66"/>
      <c r="O42" s="66"/>
      <c r="P42" s="66"/>
      <c r="Q42" s="66"/>
      <c r="R42" s="101"/>
      <c r="S42" s="101"/>
      <c r="T42" s="101"/>
      <c r="U42" s="101"/>
      <c r="V42" s="101"/>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3"/>
    </row>
    <row r="43" spans="1:52" s="83" customFormat="1" ht="18" customHeight="1">
      <c r="A43" s="34"/>
      <c r="B43" s="81"/>
      <c r="C43" s="816" t="s">
        <v>304</v>
      </c>
      <c r="D43" s="816"/>
      <c r="E43" s="816"/>
      <c r="F43" s="816"/>
      <c r="G43" s="816"/>
      <c r="H43" s="816"/>
      <c r="I43" s="82"/>
      <c r="J43" s="817" t="s">
        <v>426</v>
      </c>
      <c r="K43" s="817"/>
      <c r="L43" s="817"/>
      <c r="M43" s="817"/>
      <c r="N43" s="817"/>
      <c r="O43" s="817"/>
      <c r="P43" s="817"/>
      <c r="Q43" s="817"/>
      <c r="R43" s="817"/>
      <c r="S43" s="817"/>
      <c r="T43" s="817"/>
      <c r="U43" s="817"/>
      <c r="V43" s="817"/>
      <c r="W43" s="817"/>
      <c r="X43" s="817"/>
      <c r="Y43" s="817"/>
      <c r="Z43" s="82"/>
      <c r="AA43" s="82"/>
      <c r="AB43" s="817"/>
      <c r="AC43" s="817"/>
      <c r="AD43" s="817"/>
      <c r="AE43" s="817"/>
      <c r="AF43" s="817"/>
      <c r="AG43" s="817"/>
      <c r="AH43" s="817"/>
      <c r="AI43" s="34"/>
      <c r="AJ43" s="34"/>
      <c r="AK43" s="817" t="s">
        <v>428</v>
      </c>
      <c r="AL43" s="817"/>
      <c r="AM43" s="817"/>
      <c r="AN43" s="817"/>
      <c r="AO43" s="817"/>
      <c r="AP43" s="817"/>
      <c r="AQ43" s="817"/>
      <c r="AR43" s="817"/>
      <c r="AS43" s="817"/>
      <c r="AT43" s="817"/>
      <c r="AU43" s="817"/>
      <c r="AV43" s="817"/>
      <c r="AW43" s="817"/>
      <c r="AX43" s="817"/>
      <c r="AY43" s="817"/>
      <c r="AZ43" s="817"/>
    </row>
    <row r="44" spans="1:52" s="83" customFormat="1" ht="18" customHeight="1">
      <c r="A44" s="34"/>
      <c r="B44" s="81"/>
      <c r="C44" s="816" t="s">
        <v>305</v>
      </c>
      <c r="D44" s="816"/>
      <c r="E44" s="816"/>
      <c r="F44" s="816"/>
      <c r="G44" s="816"/>
      <c r="H44" s="816"/>
      <c r="I44" s="82"/>
      <c r="J44" s="818" t="s">
        <v>246</v>
      </c>
      <c r="K44" s="818"/>
      <c r="L44" s="818"/>
      <c r="M44" s="818"/>
      <c r="N44" s="818"/>
      <c r="O44" s="818"/>
      <c r="P44" s="818"/>
      <c r="Q44" s="818"/>
      <c r="R44" s="818"/>
      <c r="S44" s="818"/>
      <c r="T44" s="818"/>
      <c r="U44" s="818"/>
      <c r="V44" s="818"/>
      <c r="W44" s="818"/>
      <c r="X44" s="818"/>
      <c r="Y44" s="818"/>
      <c r="Z44" s="84"/>
      <c r="AA44" s="84"/>
      <c r="AB44" s="818" t="s">
        <v>20</v>
      </c>
      <c r="AC44" s="818"/>
      <c r="AD44" s="818"/>
      <c r="AE44" s="818"/>
      <c r="AF44" s="818"/>
      <c r="AG44" s="818"/>
      <c r="AH44" s="818"/>
      <c r="AI44" s="85"/>
      <c r="AJ44" s="85"/>
      <c r="AK44" s="818" t="s">
        <v>21</v>
      </c>
      <c r="AL44" s="818"/>
      <c r="AM44" s="818"/>
      <c r="AN44" s="818"/>
      <c r="AO44" s="818"/>
      <c r="AP44" s="818"/>
      <c r="AQ44" s="818"/>
      <c r="AR44" s="818"/>
      <c r="AS44" s="818"/>
      <c r="AT44" s="818"/>
      <c r="AU44" s="818"/>
      <c r="AV44" s="818"/>
      <c r="AW44" s="818"/>
      <c r="AX44" s="818"/>
      <c r="AY44" s="818"/>
      <c r="AZ44" s="818"/>
    </row>
    <row r="45" spans="1:52" s="83" customFormat="1" ht="18" customHeight="1">
      <c r="A45" s="28"/>
      <c r="B45" s="81"/>
      <c r="C45" s="82"/>
      <c r="D45" s="82"/>
      <c r="E45" s="82"/>
      <c r="F45" s="82"/>
      <c r="G45" s="82"/>
      <c r="H45" s="82"/>
      <c r="I45" s="82"/>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5"/>
      <c r="AJ45" s="84"/>
      <c r="AK45" s="84"/>
      <c r="AL45" s="84"/>
      <c r="AM45" s="84"/>
      <c r="AN45" s="84"/>
      <c r="AO45" s="84"/>
      <c r="AP45" s="84"/>
      <c r="AQ45" s="84"/>
      <c r="AR45" s="84"/>
      <c r="AS45" s="84"/>
      <c r="AT45" s="84"/>
      <c r="AU45" s="84"/>
      <c r="AV45" s="84"/>
      <c r="AW45" s="84"/>
      <c r="AX45" s="84"/>
      <c r="AY45" s="84"/>
      <c r="AZ45" s="84"/>
    </row>
    <row r="46" spans="1:52" s="83" customFormat="1" ht="18" customHeight="1">
      <c r="A46" s="16"/>
      <c r="B46" s="81"/>
      <c r="C46" s="816" t="s">
        <v>247</v>
      </c>
      <c r="D46" s="816"/>
      <c r="E46" s="816"/>
      <c r="F46" s="816"/>
      <c r="G46" s="816"/>
      <c r="H46" s="816"/>
      <c r="I46" s="82"/>
      <c r="J46" s="706" t="s">
        <v>421</v>
      </c>
      <c r="K46" s="706"/>
      <c r="L46" s="706"/>
      <c r="M46" s="706"/>
      <c r="N46" s="706"/>
      <c r="O46" s="706"/>
      <c r="P46" s="706"/>
      <c r="Q46" s="706"/>
      <c r="R46" s="706"/>
      <c r="S46" s="706"/>
      <c r="T46" s="706"/>
      <c r="U46" s="706"/>
      <c r="V46" s="706"/>
      <c r="W46" s="706"/>
      <c r="X46" s="706"/>
      <c r="Y46" s="706"/>
      <c r="Z46" s="84"/>
      <c r="AA46" s="84"/>
      <c r="AB46" s="706" t="s">
        <v>422</v>
      </c>
      <c r="AC46" s="706"/>
      <c r="AD46" s="706"/>
      <c r="AE46" s="706"/>
      <c r="AF46" s="706"/>
      <c r="AG46" s="706"/>
      <c r="AH46" s="706"/>
      <c r="AI46" s="706"/>
      <c r="AJ46" s="706"/>
      <c r="AK46" s="706"/>
      <c r="AL46" s="706"/>
      <c r="AM46" s="706"/>
      <c r="AN46" s="706"/>
      <c r="AO46" s="85"/>
      <c r="AP46" s="85"/>
      <c r="AQ46" s="707" t="s">
        <v>423</v>
      </c>
      <c r="AR46" s="707"/>
      <c r="AS46" s="707"/>
      <c r="AT46" s="707"/>
      <c r="AU46" s="707"/>
      <c r="AV46" s="707"/>
      <c r="AW46" s="707"/>
      <c r="AX46" s="707"/>
      <c r="AY46" s="707"/>
      <c r="AZ46" s="707"/>
    </row>
    <row r="47" spans="1:52" s="83" customFormat="1" ht="18" customHeight="1">
      <c r="A47" s="16"/>
      <c r="B47" s="81"/>
      <c r="C47" s="821"/>
      <c r="D47" s="821"/>
      <c r="E47" s="821"/>
      <c r="F47" s="821"/>
      <c r="G47" s="821"/>
      <c r="H47" s="821"/>
      <c r="I47" s="82"/>
      <c r="J47" s="818" t="s">
        <v>246</v>
      </c>
      <c r="K47" s="818"/>
      <c r="L47" s="818"/>
      <c r="M47" s="818"/>
      <c r="N47" s="818"/>
      <c r="O47" s="818"/>
      <c r="P47" s="818"/>
      <c r="Q47" s="818"/>
      <c r="R47" s="818"/>
      <c r="S47" s="818"/>
      <c r="T47" s="818"/>
      <c r="U47" s="818"/>
      <c r="V47" s="818"/>
      <c r="W47" s="818"/>
      <c r="X47" s="818"/>
      <c r="Y47" s="818"/>
      <c r="Z47" s="84"/>
      <c r="AA47" s="84"/>
      <c r="AB47" s="818" t="s">
        <v>248</v>
      </c>
      <c r="AC47" s="818"/>
      <c r="AD47" s="818"/>
      <c r="AE47" s="818"/>
      <c r="AF47" s="818"/>
      <c r="AG47" s="818"/>
      <c r="AH47" s="818"/>
      <c r="AI47" s="818"/>
      <c r="AJ47" s="818"/>
      <c r="AK47" s="818"/>
      <c r="AL47" s="818"/>
      <c r="AM47" s="818"/>
      <c r="AN47" s="818"/>
      <c r="AO47" s="85"/>
      <c r="AP47" s="85"/>
      <c r="AQ47" s="818" t="s">
        <v>249</v>
      </c>
      <c r="AR47" s="818"/>
      <c r="AS47" s="818"/>
      <c r="AT47" s="818"/>
      <c r="AU47" s="818"/>
      <c r="AV47" s="818"/>
      <c r="AW47" s="818"/>
      <c r="AX47" s="818"/>
      <c r="AY47" s="818"/>
      <c r="AZ47" s="818"/>
    </row>
    <row r="48" spans="1:52" s="83" customFormat="1" ht="18" customHeight="1" hidden="1">
      <c r="A48" s="16"/>
      <c r="B48" s="81"/>
      <c r="C48" s="82"/>
      <c r="D48" s="82"/>
      <c r="E48" s="82"/>
      <c r="F48" s="82"/>
      <c r="G48" s="82"/>
      <c r="H48" s="82"/>
      <c r="I48" s="82"/>
      <c r="J48" s="86"/>
      <c r="K48" s="86"/>
      <c r="L48" s="86"/>
      <c r="M48" s="86"/>
      <c r="N48" s="86"/>
      <c r="O48" s="86"/>
      <c r="P48" s="86"/>
      <c r="Q48" s="86"/>
      <c r="R48" s="86"/>
      <c r="S48" s="86"/>
      <c r="T48" s="86"/>
      <c r="U48" s="86"/>
      <c r="V48" s="86"/>
      <c r="W48" s="86"/>
      <c r="X48" s="86"/>
      <c r="Y48" s="86"/>
      <c r="Z48" s="82"/>
      <c r="AA48" s="82"/>
      <c r="AB48" s="86"/>
      <c r="AC48" s="86"/>
      <c r="AD48" s="86"/>
      <c r="AE48" s="86"/>
      <c r="AF48" s="86"/>
      <c r="AG48" s="86"/>
      <c r="AH48" s="86"/>
      <c r="AI48" s="86"/>
      <c r="AJ48" s="86"/>
      <c r="AK48" s="86"/>
      <c r="AL48" s="86"/>
      <c r="AM48" s="86"/>
      <c r="AN48" s="86"/>
      <c r="AO48" s="34"/>
      <c r="AP48" s="34"/>
      <c r="AQ48" s="86"/>
      <c r="AR48" s="86"/>
      <c r="AS48" s="86"/>
      <c r="AT48" s="86"/>
      <c r="AU48" s="86"/>
      <c r="AV48" s="86"/>
      <c r="AW48" s="86"/>
      <c r="AX48" s="86"/>
      <c r="AY48" s="86"/>
      <c r="AZ48" s="86"/>
    </row>
    <row r="49" spans="1:53" s="83" customFormat="1" ht="18" customHeight="1">
      <c r="A49" s="16"/>
      <c r="B49" s="34"/>
      <c r="C49" s="87" t="s">
        <v>22</v>
      </c>
      <c r="D49" s="822"/>
      <c r="E49" s="822"/>
      <c r="F49" s="82" t="s">
        <v>22</v>
      </c>
      <c r="G49" s="88"/>
      <c r="H49" s="822"/>
      <c r="I49" s="822"/>
      <c r="J49" s="822"/>
      <c r="K49" s="822"/>
      <c r="L49" s="822"/>
      <c r="M49" s="822"/>
      <c r="N49" s="89"/>
      <c r="O49" s="90"/>
      <c r="P49" s="91">
        <v>20</v>
      </c>
      <c r="Q49" s="823"/>
      <c r="R49" s="823"/>
      <c r="S49" s="82" t="s">
        <v>5</v>
      </c>
      <c r="T49" s="89"/>
      <c r="U49" s="89"/>
      <c r="V49" s="89"/>
      <c r="W49" s="89"/>
      <c r="X49" s="34"/>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34"/>
      <c r="AW49" s="34"/>
      <c r="AX49" s="34"/>
      <c r="AY49" s="34"/>
      <c r="AZ49" s="87"/>
      <c r="BA49" s="41"/>
    </row>
    <row r="50" spans="1:52" s="41" customFormat="1" ht="18" customHeight="1">
      <c r="A50" s="16"/>
      <c r="B50" s="34"/>
      <c r="C50" s="34"/>
      <c r="D50" s="841"/>
      <c r="E50" s="841"/>
      <c r="F50" s="34"/>
      <c r="G50" s="34"/>
      <c r="H50" s="841"/>
      <c r="I50" s="841"/>
      <c r="J50" s="841"/>
      <c r="K50" s="841"/>
      <c r="L50" s="841"/>
      <c r="M50" s="841"/>
      <c r="N50" s="34"/>
      <c r="O50" s="34"/>
      <c r="P50" s="34"/>
      <c r="Q50" s="841"/>
      <c r="R50" s="841"/>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sheetData>
  <sheetProtection/>
  <mergeCells count="131">
    <mergeCell ref="D50:E50"/>
    <mergeCell ref="H50:M50"/>
    <mergeCell ref="Q50:R50"/>
    <mergeCell ref="C47:H47"/>
    <mergeCell ref="J47:Y47"/>
    <mergeCell ref="AB47:AN47"/>
    <mergeCell ref="AQ47:AZ47"/>
    <mergeCell ref="D49:E49"/>
    <mergeCell ref="H49:M49"/>
    <mergeCell ref="Q49:R49"/>
    <mergeCell ref="C44:H44"/>
    <mergeCell ref="J44:Y44"/>
    <mergeCell ref="AB44:AH44"/>
    <mergeCell ref="AK44:AZ44"/>
    <mergeCell ref="C46:H46"/>
    <mergeCell ref="J46:Y46"/>
    <mergeCell ref="AB46:AN46"/>
    <mergeCell ref="AQ46:AZ46"/>
    <mergeCell ref="B41:I41"/>
    <mergeCell ref="J41:O41"/>
    <mergeCell ref="P41:AY41"/>
    <mergeCell ref="C43:H43"/>
    <mergeCell ref="J43:Y43"/>
    <mergeCell ref="AB43:AH43"/>
    <mergeCell ref="AK43:AZ43"/>
    <mergeCell ref="B39:I39"/>
    <mergeCell ref="J39:O39"/>
    <mergeCell ref="P39:AY39"/>
    <mergeCell ref="B40:I40"/>
    <mergeCell ref="J40:O40"/>
    <mergeCell ref="P40:AY40"/>
    <mergeCell ref="B37:I37"/>
    <mergeCell ref="J37:O37"/>
    <mergeCell ref="P37:AY37"/>
    <mergeCell ref="B38:I38"/>
    <mergeCell ref="J38:O38"/>
    <mergeCell ref="P38:AY38"/>
    <mergeCell ref="B35:I35"/>
    <mergeCell ref="J35:O35"/>
    <mergeCell ref="P35:AY35"/>
    <mergeCell ref="B36:I36"/>
    <mergeCell ref="J36:O36"/>
    <mergeCell ref="P36:AY36"/>
    <mergeCell ref="B30:Y30"/>
    <mergeCell ref="Z30:AB30"/>
    <mergeCell ref="AC30:AJ30"/>
    <mergeCell ref="AK30:AR30"/>
    <mergeCell ref="AS30:AZ30"/>
    <mergeCell ref="B33:AZ33"/>
    <mergeCell ref="B28:Y28"/>
    <mergeCell ref="Z28:AB28"/>
    <mergeCell ref="AC28:AJ28"/>
    <mergeCell ref="AK28:AR28"/>
    <mergeCell ref="AS28:AZ28"/>
    <mergeCell ref="B29:Y29"/>
    <mergeCell ref="Z29:AB29"/>
    <mergeCell ref="AC29:AJ29"/>
    <mergeCell ref="AK29:AR29"/>
    <mergeCell ref="AS29:AZ29"/>
    <mergeCell ref="B26:Y26"/>
    <mergeCell ref="Z26:AB26"/>
    <mergeCell ref="AC26:AJ26"/>
    <mergeCell ref="AK26:AR26"/>
    <mergeCell ref="AS26:AZ26"/>
    <mergeCell ref="B27:Y27"/>
    <mergeCell ref="Z27:AB27"/>
    <mergeCell ref="AC27:AJ27"/>
    <mergeCell ref="AK27:AR27"/>
    <mergeCell ref="AS27:AZ27"/>
    <mergeCell ref="B22:AZ22"/>
    <mergeCell ref="B24:Y25"/>
    <mergeCell ref="Z24:AB25"/>
    <mergeCell ref="AC24:AZ24"/>
    <mergeCell ref="AC25:AJ25"/>
    <mergeCell ref="AK25:AR25"/>
    <mergeCell ref="AS25:AZ25"/>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rintOptions/>
  <pageMargins left="0.7874015748031497" right="0.3937007874015748" top="0.31" bottom="0.16" header="0.31496062992125984" footer="0"/>
  <pageSetup fitToHeight="0" fitToWidth="1" horizontalDpi="600" verticalDpi="600" orientation="landscape" paperSize="8" r:id="rId1"/>
  <headerFooter differentFirst="1">
    <oddHeader>&amp;C&amp;P</oddHeader>
  </headerFooter>
  <rowBreaks count="1" manualBreakCount="1">
    <brk id="32" max="51" man="1"/>
  </rowBreaks>
</worksheet>
</file>

<file path=xl/worksheets/sheet6.xml><?xml version="1.0" encoding="utf-8"?>
<worksheet xmlns="http://schemas.openxmlformats.org/spreadsheetml/2006/main" xmlns:r="http://schemas.openxmlformats.org/officeDocument/2006/relationships">
  <dimension ref="A1:AZ84"/>
  <sheetViews>
    <sheetView tabSelected="1" view="pageBreakPreview" zoomScale="60" zoomScalePageLayoutView="0" workbookViewId="0" topLeftCell="A4">
      <selection activeCell="AC46" sqref="AC46:AJ46"/>
    </sheetView>
  </sheetViews>
  <sheetFormatPr defaultColWidth="8.875" defaultRowHeight="12.75"/>
  <cols>
    <col min="1" max="52" width="3.875" style="156" customWidth="1"/>
    <col min="53" max="53" width="0.875" style="62" customWidth="1"/>
    <col min="54" max="16384" width="8.875" style="62" customWidth="1"/>
  </cols>
  <sheetData>
    <row r="1" spans="1:52" ht="39" customHeight="1">
      <c r="A1" s="491" t="s">
        <v>512</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row>
    <row r="2" spans="1:52"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30" customHeight="1">
      <c r="A3" s="484" t="s">
        <v>39</v>
      </c>
      <c r="B3" s="484"/>
      <c r="C3" s="484"/>
      <c r="D3" s="484"/>
      <c r="E3" s="484"/>
      <c r="F3" s="484"/>
      <c r="G3" s="484"/>
      <c r="H3" s="484"/>
      <c r="I3" s="484"/>
      <c r="J3" s="484"/>
      <c r="K3" s="484"/>
      <c r="L3" s="492" t="s">
        <v>430</v>
      </c>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row>
    <row r="4" spans="1:52" ht="15" customHeight="1">
      <c r="A4" s="484" t="s">
        <v>289</v>
      </c>
      <c r="B4" s="484"/>
      <c r="C4" s="484"/>
      <c r="D4" s="484"/>
      <c r="E4" s="484"/>
      <c r="F4" s="484"/>
      <c r="G4" s="484"/>
      <c r="H4" s="484"/>
      <c r="I4" s="484"/>
      <c r="J4" s="484"/>
      <c r="K4" s="484"/>
      <c r="L4" s="493">
        <v>2</v>
      </c>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row>
    <row r="5" spans="1:52" ht="15" customHeight="1">
      <c r="A5" s="484"/>
      <c r="B5" s="484"/>
      <c r="C5" s="484"/>
      <c r="D5" s="484"/>
      <c r="E5" s="484"/>
      <c r="F5" s="484"/>
      <c r="G5" s="484"/>
      <c r="H5" s="484"/>
      <c r="I5" s="484"/>
      <c r="J5" s="484"/>
      <c r="K5" s="484"/>
      <c r="L5" s="494" t="s">
        <v>290</v>
      </c>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row>
    <row r="6" spans="1:52" ht="15" customHeight="1">
      <c r="A6" s="484" t="s">
        <v>291</v>
      </c>
      <c r="B6" s="484"/>
      <c r="C6" s="484"/>
      <c r="D6" s="484"/>
      <c r="E6" s="484"/>
      <c r="F6" s="484"/>
      <c r="G6" s="484"/>
      <c r="H6" s="484"/>
      <c r="I6" s="484"/>
      <c r="J6" s="484"/>
      <c r="K6" s="484"/>
      <c r="L6" s="27" t="s">
        <v>292</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ht="15" customHeight="1"/>
    <row r="8" spans="1:52" ht="18" customHeight="1">
      <c r="A8" s="28"/>
      <c r="B8" s="495" t="s">
        <v>526</v>
      </c>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29"/>
      <c r="AU8" s="29"/>
      <c r="AV8" s="29"/>
      <c r="AW8" s="29"/>
      <c r="AX8" s="29"/>
      <c r="AY8" s="29"/>
      <c r="AZ8" s="29"/>
    </row>
    <row r="9" spans="1:52" ht="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24.75" customHeight="1">
      <c r="A10" s="28"/>
      <c r="B10" s="502" t="s">
        <v>0</v>
      </c>
      <c r="C10" s="496"/>
      <c r="D10" s="496"/>
      <c r="E10" s="496"/>
      <c r="F10" s="496"/>
      <c r="G10" s="496"/>
      <c r="H10" s="496"/>
      <c r="I10" s="496"/>
      <c r="J10" s="496"/>
      <c r="K10" s="496"/>
      <c r="L10" s="496"/>
      <c r="M10" s="496"/>
      <c r="N10" s="496"/>
      <c r="O10" s="496"/>
      <c r="P10" s="496"/>
      <c r="Q10" s="496"/>
      <c r="R10" s="496"/>
      <c r="S10" s="496"/>
      <c r="T10" s="496"/>
      <c r="U10" s="496"/>
      <c r="V10" s="496"/>
      <c r="W10" s="496"/>
      <c r="X10" s="496"/>
      <c r="Y10" s="497"/>
      <c r="Z10" s="502" t="s">
        <v>293</v>
      </c>
      <c r="AA10" s="496"/>
      <c r="AB10" s="497"/>
      <c r="AC10" s="505" t="s">
        <v>10</v>
      </c>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row>
    <row r="11" spans="1:52" ht="24.75" customHeight="1">
      <c r="A11" s="28"/>
      <c r="B11" s="503"/>
      <c r="C11" s="498"/>
      <c r="D11" s="498"/>
      <c r="E11" s="498"/>
      <c r="F11" s="498"/>
      <c r="G11" s="498"/>
      <c r="H11" s="498"/>
      <c r="I11" s="498"/>
      <c r="J11" s="498"/>
      <c r="K11" s="498"/>
      <c r="L11" s="498"/>
      <c r="M11" s="498"/>
      <c r="N11" s="498"/>
      <c r="O11" s="498"/>
      <c r="P11" s="498"/>
      <c r="Q11" s="498"/>
      <c r="R11" s="498"/>
      <c r="S11" s="498"/>
      <c r="T11" s="498"/>
      <c r="U11" s="498"/>
      <c r="V11" s="498"/>
      <c r="W11" s="498"/>
      <c r="X11" s="498"/>
      <c r="Y11" s="499"/>
      <c r="Z11" s="503"/>
      <c r="AA11" s="498"/>
      <c r="AB11" s="499"/>
      <c r="AC11" s="502" t="s">
        <v>516</v>
      </c>
      <c r="AD11" s="496"/>
      <c r="AE11" s="496"/>
      <c r="AF11" s="496"/>
      <c r="AG11" s="496"/>
      <c r="AH11" s="496"/>
      <c r="AI11" s="496"/>
      <c r="AJ11" s="497"/>
      <c r="AK11" s="507" t="s">
        <v>517</v>
      </c>
      <c r="AL11" s="507"/>
      <c r="AM11" s="507"/>
      <c r="AN11" s="507"/>
      <c r="AO11" s="507"/>
      <c r="AP11" s="507"/>
      <c r="AQ11" s="507"/>
      <c r="AR11" s="507"/>
      <c r="AS11" s="496" t="s">
        <v>518</v>
      </c>
      <c r="AT11" s="496"/>
      <c r="AU11" s="496"/>
      <c r="AV11" s="496"/>
      <c r="AW11" s="496"/>
      <c r="AX11" s="496"/>
      <c r="AY11" s="496"/>
      <c r="AZ11" s="496"/>
    </row>
    <row r="12" spans="1:52" ht="24.75" customHeight="1">
      <c r="A12" s="28"/>
      <c r="B12" s="504"/>
      <c r="C12" s="500"/>
      <c r="D12" s="500"/>
      <c r="E12" s="500"/>
      <c r="F12" s="500"/>
      <c r="G12" s="500"/>
      <c r="H12" s="500"/>
      <c r="I12" s="500"/>
      <c r="J12" s="500"/>
      <c r="K12" s="500"/>
      <c r="L12" s="500"/>
      <c r="M12" s="500"/>
      <c r="N12" s="500"/>
      <c r="O12" s="500"/>
      <c r="P12" s="500"/>
      <c r="Q12" s="500"/>
      <c r="R12" s="500"/>
      <c r="S12" s="500"/>
      <c r="T12" s="500"/>
      <c r="U12" s="500"/>
      <c r="V12" s="500"/>
      <c r="W12" s="500"/>
      <c r="X12" s="500"/>
      <c r="Y12" s="501"/>
      <c r="Z12" s="504"/>
      <c r="AA12" s="500"/>
      <c r="AB12" s="501"/>
      <c r="AC12" s="504"/>
      <c r="AD12" s="500"/>
      <c r="AE12" s="500"/>
      <c r="AF12" s="500"/>
      <c r="AG12" s="500"/>
      <c r="AH12" s="500"/>
      <c r="AI12" s="500"/>
      <c r="AJ12" s="501"/>
      <c r="AK12" s="507"/>
      <c r="AL12" s="507"/>
      <c r="AM12" s="507"/>
      <c r="AN12" s="507"/>
      <c r="AO12" s="507"/>
      <c r="AP12" s="507"/>
      <c r="AQ12" s="507"/>
      <c r="AR12" s="507"/>
      <c r="AS12" s="500"/>
      <c r="AT12" s="500"/>
      <c r="AU12" s="500"/>
      <c r="AV12" s="500"/>
      <c r="AW12" s="500"/>
      <c r="AX12" s="500"/>
      <c r="AY12" s="500"/>
      <c r="AZ12" s="500"/>
    </row>
    <row r="13" spans="1:52" ht="15" customHeight="1">
      <c r="A13" s="32"/>
      <c r="B13" s="824">
        <v>1</v>
      </c>
      <c r="C13" s="508"/>
      <c r="D13" s="508"/>
      <c r="E13" s="508"/>
      <c r="F13" s="508"/>
      <c r="G13" s="508"/>
      <c r="H13" s="508"/>
      <c r="I13" s="508"/>
      <c r="J13" s="508"/>
      <c r="K13" s="508"/>
      <c r="L13" s="508"/>
      <c r="M13" s="508"/>
      <c r="N13" s="508"/>
      <c r="O13" s="508"/>
      <c r="P13" s="508"/>
      <c r="Q13" s="508"/>
      <c r="R13" s="508"/>
      <c r="S13" s="508"/>
      <c r="T13" s="508"/>
      <c r="U13" s="508"/>
      <c r="V13" s="508"/>
      <c r="W13" s="508"/>
      <c r="X13" s="508"/>
      <c r="Y13" s="509"/>
      <c r="Z13" s="842" t="s">
        <v>12</v>
      </c>
      <c r="AA13" s="842"/>
      <c r="AB13" s="842"/>
      <c r="AC13" s="842" t="s">
        <v>13</v>
      </c>
      <c r="AD13" s="842"/>
      <c r="AE13" s="842"/>
      <c r="AF13" s="842"/>
      <c r="AG13" s="842"/>
      <c r="AH13" s="842"/>
      <c r="AI13" s="842"/>
      <c r="AJ13" s="842"/>
      <c r="AK13" s="842" t="s">
        <v>14</v>
      </c>
      <c r="AL13" s="842"/>
      <c r="AM13" s="842"/>
      <c r="AN13" s="842"/>
      <c r="AO13" s="842"/>
      <c r="AP13" s="842"/>
      <c r="AQ13" s="842"/>
      <c r="AR13" s="842"/>
      <c r="AS13" s="842" t="s">
        <v>15</v>
      </c>
      <c r="AT13" s="842"/>
      <c r="AU13" s="842"/>
      <c r="AV13" s="842"/>
      <c r="AW13" s="842"/>
      <c r="AX13" s="842"/>
      <c r="AY13" s="842"/>
      <c r="AZ13" s="842"/>
    </row>
    <row r="14" spans="1:52" ht="17.25" customHeight="1" hidden="1">
      <c r="A14" s="32"/>
      <c r="B14" s="830" t="s">
        <v>384</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720" t="s">
        <v>295</v>
      </c>
      <c r="AA14" s="721"/>
      <c r="AB14" s="721"/>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3"/>
    </row>
    <row r="15" spans="1:52" ht="15" customHeight="1" hidden="1">
      <c r="A15" s="32"/>
      <c r="B15" s="830" t="s">
        <v>385</v>
      </c>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716" t="s">
        <v>296</v>
      </c>
      <c r="AA15" s="717"/>
      <c r="AB15" s="717"/>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9"/>
    </row>
    <row r="16" spans="1:52" ht="15" customHeight="1">
      <c r="A16" s="34"/>
      <c r="B16" s="830" t="s">
        <v>527</v>
      </c>
      <c r="C16" s="513"/>
      <c r="D16" s="513"/>
      <c r="E16" s="513"/>
      <c r="F16" s="513"/>
      <c r="G16" s="513"/>
      <c r="H16" s="513"/>
      <c r="I16" s="513"/>
      <c r="J16" s="513"/>
      <c r="K16" s="513"/>
      <c r="L16" s="513"/>
      <c r="M16" s="513"/>
      <c r="N16" s="513"/>
      <c r="O16" s="513"/>
      <c r="P16" s="513"/>
      <c r="Q16" s="513"/>
      <c r="R16" s="513"/>
      <c r="S16" s="513"/>
      <c r="T16" s="513"/>
      <c r="U16" s="513"/>
      <c r="V16" s="513"/>
      <c r="W16" s="513"/>
      <c r="X16" s="513"/>
      <c r="Y16" s="514"/>
      <c r="Z16" s="720" t="s">
        <v>297</v>
      </c>
      <c r="AA16" s="721"/>
      <c r="AB16" s="721"/>
      <c r="AC16" s="722">
        <f>AC28+AC33+AC34</f>
        <v>677365.16</v>
      </c>
      <c r="AD16" s="722"/>
      <c r="AE16" s="722"/>
      <c r="AF16" s="722"/>
      <c r="AG16" s="722"/>
      <c r="AH16" s="722"/>
      <c r="AI16" s="722"/>
      <c r="AJ16" s="722"/>
      <c r="AK16" s="722">
        <v>0</v>
      </c>
      <c r="AL16" s="722"/>
      <c r="AM16" s="722"/>
      <c r="AN16" s="722"/>
      <c r="AO16" s="722"/>
      <c r="AP16" s="722"/>
      <c r="AQ16" s="722"/>
      <c r="AR16" s="722"/>
      <c r="AS16" s="722">
        <v>0</v>
      </c>
      <c r="AT16" s="722"/>
      <c r="AU16" s="722"/>
      <c r="AV16" s="722"/>
      <c r="AW16" s="722"/>
      <c r="AX16" s="722"/>
      <c r="AY16" s="722"/>
      <c r="AZ16" s="723"/>
    </row>
    <row r="17" spans="1:52" ht="15" customHeight="1" hidden="1">
      <c r="A17" s="34"/>
      <c r="B17" s="830" t="s">
        <v>387</v>
      </c>
      <c r="C17" s="513"/>
      <c r="D17" s="513"/>
      <c r="E17" s="513"/>
      <c r="F17" s="513"/>
      <c r="G17" s="513"/>
      <c r="H17" s="513"/>
      <c r="I17" s="513"/>
      <c r="J17" s="513"/>
      <c r="K17" s="513"/>
      <c r="L17" s="513"/>
      <c r="M17" s="513"/>
      <c r="N17" s="513"/>
      <c r="O17" s="513"/>
      <c r="P17" s="513"/>
      <c r="Q17" s="513"/>
      <c r="R17" s="513"/>
      <c r="S17" s="513"/>
      <c r="T17" s="513"/>
      <c r="U17" s="513"/>
      <c r="V17" s="513"/>
      <c r="W17" s="513"/>
      <c r="X17" s="513"/>
      <c r="Y17" s="514"/>
      <c r="Z17" s="716" t="s">
        <v>372</v>
      </c>
      <c r="AA17" s="717"/>
      <c r="AB17" s="717"/>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9"/>
    </row>
    <row r="18" spans="1:52" ht="15" customHeight="1" hidden="1">
      <c r="A18" s="34"/>
      <c r="B18" s="830" t="s">
        <v>388</v>
      </c>
      <c r="C18" s="513"/>
      <c r="D18" s="513"/>
      <c r="E18" s="513"/>
      <c r="F18" s="513"/>
      <c r="G18" s="513"/>
      <c r="H18" s="513"/>
      <c r="I18" s="513"/>
      <c r="J18" s="513"/>
      <c r="K18" s="513"/>
      <c r="L18" s="513"/>
      <c r="M18" s="513"/>
      <c r="N18" s="513"/>
      <c r="O18" s="513"/>
      <c r="P18" s="513"/>
      <c r="Q18" s="513"/>
      <c r="R18" s="513"/>
      <c r="S18" s="513"/>
      <c r="T18" s="513"/>
      <c r="U18" s="513"/>
      <c r="V18" s="513"/>
      <c r="W18" s="513"/>
      <c r="X18" s="513"/>
      <c r="Y18" s="514"/>
      <c r="Z18" s="716" t="s">
        <v>389</v>
      </c>
      <c r="AA18" s="717"/>
      <c r="AB18" s="717"/>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9"/>
    </row>
    <row r="19" spans="1:52" ht="29.25" customHeight="1" hidden="1">
      <c r="A19" s="34"/>
      <c r="B19" s="825" t="s">
        <v>361</v>
      </c>
      <c r="C19" s="724"/>
      <c r="D19" s="724"/>
      <c r="E19" s="724"/>
      <c r="F19" s="724"/>
      <c r="G19" s="724"/>
      <c r="H19" s="724"/>
      <c r="I19" s="724"/>
      <c r="J19" s="724"/>
      <c r="K19" s="724"/>
      <c r="L19" s="724"/>
      <c r="M19" s="724"/>
      <c r="N19" s="724"/>
      <c r="O19" s="724"/>
      <c r="P19" s="724"/>
      <c r="Q19" s="724"/>
      <c r="R19" s="724"/>
      <c r="S19" s="724"/>
      <c r="T19" s="724"/>
      <c r="U19" s="724"/>
      <c r="V19" s="724"/>
      <c r="W19" s="724"/>
      <c r="X19" s="724"/>
      <c r="Y19" s="725"/>
      <c r="Z19" s="716" t="s">
        <v>50</v>
      </c>
      <c r="AA19" s="717"/>
      <c r="AB19" s="717"/>
      <c r="AC19" s="718"/>
      <c r="AD19" s="718"/>
      <c r="AE19" s="718"/>
      <c r="AF19" s="718"/>
      <c r="AG19" s="718"/>
      <c r="AH19" s="718"/>
      <c r="AI19" s="718"/>
      <c r="AJ19" s="718"/>
      <c r="AK19" s="718"/>
      <c r="AL19" s="718"/>
      <c r="AM19" s="718"/>
      <c r="AN19" s="718"/>
      <c r="AO19" s="718"/>
      <c r="AP19" s="718"/>
      <c r="AQ19" s="718"/>
      <c r="AR19" s="718"/>
      <c r="AS19" s="718"/>
      <c r="AT19" s="718"/>
      <c r="AU19" s="718"/>
      <c r="AV19" s="718"/>
      <c r="AW19" s="718"/>
      <c r="AX19" s="718"/>
      <c r="AY19" s="718"/>
      <c r="AZ19" s="719"/>
    </row>
    <row r="20" spans="1:52" ht="18" customHeight="1" thickBot="1">
      <c r="A20" s="34"/>
      <c r="B20" s="828" t="s">
        <v>302</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533" t="s">
        <v>303</v>
      </c>
      <c r="AA20" s="534"/>
      <c r="AB20" s="535"/>
      <c r="AC20" s="536">
        <f>AC16</f>
        <v>677365.16</v>
      </c>
      <c r="AD20" s="728"/>
      <c r="AE20" s="728"/>
      <c r="AF20" s="728"/>
      <c r="AG20" s="728"/>
      <c r="AH20" s="728"/>
      <c r="AI20" s="728"/>
      <c r="AJ20" s="729"/>
      <c r="AK20" s="536">
        <v>0</v>
      </c>
      <c r="AL20" s="728"/>
      <c r="AM20" s="728"/>
      <c r="AN20" s="728"/>
      <c r="AO20" s="728"/>
      <c r="AP20" s="728"/>
      <c r="AQ20" s="728"/>
      <c r="AR20" s="729"/>
      <c r="AS20" s="536">
        <v>0</v>
      </c>
      <c r="AT20" s="728"/>
      <c r="AU20" s="728"/>
      <c r="AV20" s="728"/>
      <c r="AW20" s="728"/>
      <c r="AX20" s="728"/>
      <c r="AY20" s="728"/>
      <c r="AZ20" s="730"/>
    </row>
    <row r="21" spans="1:52" ht="14.25" customHeight="1">
      <c r="A21" s="34"/>
      <c r="B21" s="63"/>
      <c r="C21" s="64"/>
      <c r="D21" s="64"/>
      <c r="E21" s="64"/>
      <c r="F21" s="64"/>
      <c r="G21" s="64"/>
      <c r="H21" s="64"/>
      <c r="I21" s="64"/>
      <c r="J21" s="64"/>
      <c r="K21" s="64"/>
      <c r="L21" s="64"/>
      <c r="M21" s="64"/>
      <c r="N21" s="64"/>
      <c r="O21" s="64"/>
      <c r="P21" s="64"/>
      <c r="Q21" s="64"/>
      <c r="R21" s="64"/>
      <c r="S21" s="64"/>
      <c r="T21" s="64"/>
      <c r="U21" s="64"/>
      <c r="V21" s="64"/>
      <c r="W21" s="64"/>
      <c r="X21" s="64"/>
      <c r="Y21" s="64"/>
      <c r="Z21" s="65"/>
      <c r="AA21" s="65"/>
      <c r="AB21" s="6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row>
    <row r="22" spans="1:52" ht="15" customHeight="1">
      <c r="A22" s="28"/>
      <c r="B22" s="540" t="s">
        <v>528</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row>
    <row r="23" spans="1:52" ht="10.5" customHeight="1">
      <c r="A23" s="2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row>
    <row r="24" spans="1:52" ht="15" customHeight="1">
      <c r="A24" s="28"/>
      <c r="B24" s="731" t="s">
        <v>0</v>
      </c>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550" t="s">
        <v>293</v>
      </c>
      <c r="AA24" s="550"/>
      <c r="AB24" s="551"/>
      <c r="AC24" s="559" t="s">
        <v>363</v>
      </c>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row>
    <row r="25" spans="1:52" ht="15" customHeight="1">
      <c r="A25" s="28"/>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552"/>
      <c r="AA25" s="552"/>
      <c r="AB25" s="553"/>
      <c r="AC25" s="556" t="s">
        <v>516</v>
      </c>
      <c r="AD25" s="550"/>
      <c r="AE25" s="550"/>
      <c r="AF25" s="550"/>
      <c r="AG25" s="550"/>
      <c r="AH25" s="550"/>
      <c r="AI25" s="550"/>
      <c r="AJ25" s="551"/>
      <c r="AK25" s="731" t="s">
        <v>517</v>
      </c>
      <c r="AL25" s="731"/>
      <c r="AM25" s="731"/>
      <c r="AN25" s="731"/>
      <c r="AO25" s="731"/>
      <c r="AP25" s="731"/>
      <c r="AQ25" s="731"/>
      <c r="AR25" s="731"/>
      <c r="AS25" s="550" t="s">
        <v>518</v>
      </c>
      <c r="AT25" s="550"/>
      <c r="AU25" s="550"/>
      <c r="AV25" s="550"/>
      <c r="AW25" s="550"/>
      <c r="AX25" s="550"/>
      <c r="AY25" s="550"/>
      <c r="AZ25" s="550"/>
    </row>
    <row r="26" spans="1:52" ht="30" customHeight="1">
      <c r="A26" s="28"/>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554"/>
      <c r="AA26" s="554"/>
      <c r="AB26" s="555"/>
      <c r="AC26" s="558"/>
      <c r="AD26" s="554"/>
      <c r="AE26" s="554"/>
      <c r="AF26" s="554"/>
      <c r="AG26" s="554"/>
      <c r="AH26" s="554"/>
      <c r="AI26" s="554"/>
      <c r="AJ26" s="555"/>
      <c r="AK26" s="731"/>
      <c r="AL26" s="731"/>
      <c r="AM26" s="731"/>
      <c r="AN26" s="731"/>
      <c r="AO26" s="731"/>
      <c r="AP26" s="731"/>
      <c r="AQ26" s="731"/>
      <c r="AR26" s="731"/>
      <c r="AS26" s="554"/>
      <c r="AT26" s="554"/>
      <c r="AU26" s="554"/>
      <c r="AV26" s="554"/>
      <c r="AW26" s="554"/>
      <c r="AX26" s="554"/>
      <c r="AY26" s="554"/>
      <c r="AZ26" s="554"/>
    </row>
    <row r="27" spans="1:52" s="68" customFormat="1" ht="15" customHeight="1" thickBot="1">
      <c r="A27" s="67"/>
      <c r="B27" s="843">
        <v>1</v>
      </c>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732" t="s">
        <v>12</v>
      </c>
      <c r="AA27" s="732"/>
      <c r="AB27" s="732"/>
      <c r="AC27" s="734" t="s">
        <v>13</v>
      </c>
      <c r="AD27" s="732"/>
      <c r="AE27" s="732"/>
      <c r="AF27" s="732"/>
      <c r="AG27" s="732"/>
      <c r="AH27" s="732"/>
      <c r="AI27" s="732"/>
      <c r="AJ27" s="733"/>
      <c r="AK27" s="734" t="s">
        <v>14</v>
      </c>
      <c r="AL27" s="732"/>
      <c r="AM27" s="732"/>
      <c r="AN27" s="732"/>
      <c r="AO27" s="732"/>
      <c r="AP27" s="732"/>
      <c r="AQ27" s="732"/>
      <c r="AR27" s="733"/>
      <c r="AS27" s="734" t="s">
        <v>15</v>
      </c>
      <c r="AT27" s="732"/>
      <c r="AU27" s="732"/>
      <c r="AV27" s="732"/>
      <c r="AW27" s="732"/>
      <c r="AX27" s="732"/>
      <c r="AY27" s="732"/>
      <c r="AZ27" s="732"/>
    </row>
    <row r="28" spans="1:52" s="70" customFormat="1" ht="33" customHeight="1">
      <c r="A28" s="69"/>
      <c r="B28" s="830" t="s">
        <v>529</v>
      </c>
      <c r="C28" s="513"/>
      <c r="D28" s="513"/>
      <c r="E28" s="513"/>
      <c r="F28" s="513"/>
      <c r="G28" s="513"/>
      <c r="H28" s="513"/>
      <c r="I28" s="513"/>
      <c r="J28" s="513"/>
      <c r="K28" s="513"/>
      <c r="L28" s="513"/>
      <c r="M28" s="513"/>
      <c r="N28" s="513"/>
      <c r="O28" s="513"/>
      <c r="P28" s="513"/>
      <c r="Q28" s="513"/>
      <c r="R28" s="513"/>
      <c r="S28" s="513"/>
      <c r="T28" s="513"/>
      <c r="U28" s="513"/>
      <c r="V28" s="513"/>
      <c r="W28" s="513"/>
      <c r="X28" s="513"/>
      <c r="Y28" s="514"/>
      <c r="Z28" s="844" t="s">
        <v>295</v>
      </c>
      <c r="AA28" s="844"/>
      <c r="AB28" s="845"/>
      <c r="AC28" s="846">
        <f>AC29</f>
        <v>677365.16</v>
      </c>
      <c r="AD28" s="847"/>
      <c r="AE28" s="847"/>
      <c r="AF28" s="847"/>
      <c r="AG28" s="847"/>
      <c r="AH28" s="847"/>
      <c r="AI28" s="847"/>
      <c r="AJ28" s="848"/>
      <c r="AK28" s="846">
        <f>AK29</f>
        <v>0</v>
      </c>
      <c r="AL28" s="847"/>
      <c r="AM28" s="847"/>
      <c r="AN28" s="847"/>
      <c r="AO28" s="847"/>
      <c r="AP28" s="847"/>
      <c r="AQ28" s="847"/>
      <c r="AR28" s="848"/>
      <c r="AS28" s="846">
        <f>AS29</f>
        <v>0</v>
      </c>
      <c r="AT28" s="847"/>
      <c r="AU28" s="847"/>
      <c r="AV28" s="847"/>
      <c r="AW28" s="847"/>
      <c r="AX28" s="847"/>
      <c r="AY28" s="847"/>
      <c r="AZ28" s="849"/>
    </row>
    <row r="29" spans="1:52" s="70" customFormat="1" ht="33" customHeight="1">
      <c r="A29" s="69"/>
      <c r="B29" s="830" t="s">
        <v>530</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850" t="s">
        <v>337</v>
      </c>
      <c r="AA29" s="850"/>
      <c r="AB29" s="850"/>
      <c r="AC29" s="739">
        <f>AC47</f>
        <v>677365.16</v>
      </c>
      <c r="AD29" s="851"/>
      <c r="AE29" s="851"/>
      <c r="AF29" s="851"/>
      <c r="AG29" s="851"/>
      <c r="AH29" s="851"/>
      <c r="AI29" s="851"/>
      <c r="AJ29" s="852"/>
      <c r="AK29" s="159"/>
      <c r="AL29" s="160"/>
      <c r="AM29" s="160"/>
      <c r="AN29" s="160"/>
      <c r="AO29" s="160"/>
      <c r="AP29" s="160"/>
      <c r="AQ29" s="160"/>
      <c r="AR29" s="161"/>
      <c r="AS29" s="159"/>
      <c r="AT29" s="160"/>
      <c r="AU29" s="160"/>
      <c r="AV29" s="160"/>
      <c r="AW29" s="160"/>
      <c r="AX29" s="160"/>
      <c r="AY29" s="160"/>
      <c r="AZ29" s="162"/>
    </row>
    <row r="30" spans="1:52" s="70" customFormat="1" ht="28.5" customHeight="1" hidden="1">
      <c r="A30" s="69"/>
      <c r="B30" s="853"/>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564" t="s">
        <v>296</v>
      </c>
      <c r="AA30" s="564"/>
      <c r="AB30" s="565"/>
      <c r="AC30" s="742"/>
      <c r="AD30" s="740"/>
      <c r="AE30" s="740"/>
      <c r="AF30" s="740"/>
      <c r="AG30" s="740"/>
      <c r="AH30" s="740"/>
      <c r="AI30" s="740"/>
      <c r="AJ30" s="741"/>
      <c r="AK30" s="742"/>
      <c r="AL30" s="740"/>
      <c r="AM30" s="740"/>
      <c r="AN30" s="740"/>
      <c r="AO30" s="740"/>
      <c r="AP30" s="740"/>
      <c r="AQ30" s="740"/>
      <c r="AR30" s="741"/>
      <c r="AS30" s="742"/>
      <c r="AT30" s="740"/>
      <c r="AU30" s="740"/>
      <c r="AV30" s="740"/>
      <c r="AW30" s="740"/>
      <c r="AX30" s="740"/>
      <c r="AY30" s="740"/>
      <c r="AZ30" s="743"/>
    </row>
    <row r="31" spans="1:52" s="70" customFormat="1" ht="30" customHeight="1" hidden="1">
      <c r="A31" s="69"/>
      <c r="B31" s="853"/>
      <c r="C31" s="853"/>
      <c r="D31" s="853"/>
      <c r="E31" s="853"/>
      <c r="F31" s="853"/>
      <c r="G31" s="853"/>
      <c r="H31" s="853"/>
      <c r="I31" s="853"/>
      <c r="J31" s="853"/>
      <c r="K31" s="853"/>
      <c r="L31" s="853"/>
      <c r="M31" s="853"/>
      <c r="N31" s="853"/>
      <c r="O31" s="853"/>
      <c r="P31" s="853"/>
      <c r="Q31" s="853"/>
      <c r="R31" s="853"/>
      <c r="S31" s="853"/>
      <c r="T31" s="853"/>
      <c r="U31" s="853"/>
      <c r="V31" s="853"/>
      <c r="W31" s="853"/>
      <c r="X31" s="853"/>
      <c r="Y31" s="853"/>
      <c r="Z31" s="564" t="s">
        <v>297</v>
      </c>
      <c r="AA31" s="564"/>
      <c r="AB31" s="565"/>
      <c r="AC31" s="742"/>
      <c r="AD31" s="740"/>
      <c r="AE31" s="740"/>
      <c r="AF31" s="740"/>
      <c r="AG31" s="740"/>
      <c r="AH31" s="740"/>
      <c r="AI31" s="740"/>
      <c r="AJ31" s="741"/>
      <c r="AK31" s="742"/>
      <c r="AL31" s="740"/>
      <c r="AM31" s="740"/>
      <c r="AN31" s="740"/>
      <c r="AO31" s="740"/>
      <c r="AP31" s="740"/>
      <c r="AQ31" s="740"/>
      <c r="AR31" s="741"/>
      <c r="AS31" s="742"/>
      <c r="AT31" s="740"/>
      <c r="AU31" s="740"/>
      <c r="AV31" s="740"/>
      <c r="AW31" s="740"/>
      <c r="AX31" s="740"/>
      <c r="AY31" s="740"/>
      <c r="AZ31" s="743"/>
    </row>
    <row r="32" spans="1:52" s="70" customFormat="1" ht="28.5" customHeight="1" hidden="1">
      <c r="A32" s="69"/>
      <c r="B32" s="853"/>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564" t="s">
        <v>298</v>
      </c>
      <c r="AA32" s="564"/>
      <c r="AB32" s="565"/>
      <c r="AC32" s="742"/>
      <c r="AD32" s="740"/>
      <c r="AE32" s="740"/>
      <c r="AF32" s="740"/>
      <c r="AG32" s="740"/>
      <c r="AH32" s="740"/>
      <c r="AI32" s="740"/>
      <c r="AJ32" s="741"/>
      <c r="AK32" s="742"/>
      <c r="AL32" s="740"/>
      <c r="AM32" s="740"/>
      <c r="AN32" s="740"/>
      <c r="AO32" s="740"/>
      <c r="AP32" s="740"/>
      <c r="AQ32" s="740"/>
      <c r="AR32" s="741"/>
      <c r="AS32" s="742"/>
      <c r="AT32" s="740"/>
      <c r="AU32" s="740"/>
      <c r="AV32" s="740"/>
      <c r="AW32" s="740"/>
      <c r="AX32" s="740"/>
      <c r="AY32" s="740"/>
      <c r="AZ32" s="743"/>
    </row>
    <row r="33" spans="1:52" s="70" customFormat="1" ht="15" hidden="1">
      <c r="A33" s="69"/>
      <c r="B33" s="853" t="s">
        <v>395</v>
      </c>
      <c r="C33" s="853"/>
      <c r="D33" s="853"/>
      <c r="E33" s="853"/>
      <c r="F33" s="853"/>
      <c r="G33" s="853"/>
      <c r="H33" s="853"/>
      <c r="I33" s="853"/>
      <c r="J33" s="853"/>
      <c r="K33" s="853"/>
      <c r="L33" s="853"/>
      <c r="M33" s="853"/>
      <c r="N33" s="853"/>
      <c r="O33" s="853"/>
      <c r="P33" s="853"/>
      <c r="Q33" s="853"/>
      <c r="R33" s="853"/>
      <c r="S33" s="853"/>
      <c r="T33" s="853"/>
      <c r="U33" s="853"/>
      <c r="V33" s="853"/>
      <c r="W33" s="853"/>
      <c r="X33" s="853"/>
      <c r="Y33" s="853"/>
      <c r="Z33" s="564" t="s">
        <v>298</v>
      </c>
      <c r="AA33" s="564"/>
      <c r="AB33" s="565"/>
      <c r="AC33" s="742"/>
      <c r="AD33" s="740"/>
      <c r="AE33" s="740"/>
      <c r="AF33" s="740"/>
      <c r="AG33" s="740"/>
      <c r="AH33" s="740"/>
      <c r="AI33" s="740"/>
      <c r="AJ33" s="741"/>
      <c r="AK33" s="742"/>
      <c r="AL33" s="740"/>
      <c r="AM33" s="740"/>
      <c r="AN33" s="740"/>
      <c r="AO33" s="740"/>
      <c r="AP33" s="740"/>
      <c r="AQ33" s="740"/>
      <c r="AR33" s="741"/>
      <c r="AS33" s="742"/>
      <c r="AT33" s="740"/>
      <c r="AU33" s="740"/>
      <c r="AV33" s="740"/>
      <c r="AW33" s="740"/>
      <c r="AX33" s="740"/>
      <c r="AY33" s="740"/>
      <c r="AZ33" s="743"/>
    </row>
    <row r="34" spans="1:52" s="70" customFormat="1" ht="15" hidden="1">
      <c r="A34" s="69"/>
      <c r="B34" s="853" t="s">
        <v>396</v>
      </c>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564" t="s">
        <v>299</v>
      </c>
      <c r="AA34" s="564"/>
      <c r="AB34" s="565"/>
      <c r="AC34" s="742"/>
      <c r="AD34" s="740"/>
      <c r="AE34" s="740"/>
      <c r="AF34" s="740"/>
      <c r="AG34" s="740"/>
      <c r="AH34" s="740"/>
      <c r="AI34" s="740"/>
      <c r="AJ34" s="741"/>
      <c r="AK34" s="742"/>
      <c r="AL34" s="740"/>
      <c r="AM34" s="740"/>
      <c r="AN34" s="740"/>
      <c r="AO34" s="740"/>
      <c r="AP34" s="740"/>
      <c r="AQ34" s="740"/>
      <c r="AR34" s="741"/>
      <c r="AS34" s="742"/>
      <c r="AT34" s="740"/>
      <c r="AU34" s="740"/>
      <c r="AV34" s="740"/>
      <c r="AW34" s="740"/>
      <c r="AX34" s="740"/>
      <c r="AY34" s="740"/>
      <c r="AZ34" s="743"/>
    </row>
    <row r="35" spans="1:52" ht="15" customHeight="1" thickBot="1">
      <c r="A35" s="28"/>
      <c r="B35" s="854" t="s">
        <v>302</v>
      </c>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745" t="s">
        <v>303</v>
      </c>
      <c r="AA35" s="745"/>
      <c r="AB35" s="746"/>
      <c r="AC35" s="856">
        <f>AC28+AC33+AC34</f>
        <v>677365.16</v>
      </c>
      <c r="AD35" s="748"/>
      <c r="AE35" s="748"/>
      <c r="AF35" s="748"/>
      <c r="AG35" s="748"/>
      <c r="AH35" s="748"/>
      <c r="AI35" s="748"/>
      <c r="AJ35" s="749"/>
      <c r="AK35" s="856">
        <f>AK28+AK33+AK34</f>
        <v>0</v>
      </c>
      <c r="AL35" s="748"/>
      <c r="AM35" s="748"/>
      <c r="AN35" s="748"/>
      <c r="AO35" s="748"/>
      <c r="AP35" s="748"/>
      <c r="AQ35" s="748"/>
      <c r="AR35" s="749"/>
      <c r="AS35" s="856">
        <f>AS28+AS33+AS34</f>
        <v>0</v>
      </c>
      <c r="AT35" s="748"/>
      <c r="AU35" s="748"/>
      <c r="AV35" s="748"/>
      <c r="AW35" s="748"/>
      <c r="AX35" s="748"/>
      <c r="AY35" s="748"/>
      <c r="AZ35" s="749"/>
    </row>
    <row r="38" ht="15">
      <c r="B38" s="71" t="s">
        <v>531</v>
      </c>
    </row>
    <row r="39" ht="10.5" customHeight="1">
      <c r="B39" s="71"/>
    </row>
    <row r="40" spans="2:52" ht="18.75" customHeight="1">
      <c r="B40" s="507" t="s">
        <v>0</v>
      </c>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29" t="s">
        <v>293</v>
      </c>
      <c r="AA40" s="507"/>
      <c r="AB40" s="507"/>
      <c r="AC40" s="507" t="s">
        <v>10</v>
      </c>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5"/>
    </row>
    <row r="41" spans="2:52" ht="50.25" customHeight="1">
      <c r="B41" s="5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29"/>
      <c r="AA41" s="507"/>
      <c r="AB41" s="507"/>
      <c r="AC41" s="507" t="s">
        <v>516</v>
      </c>
      <c r="AD41" s="507"/>
      <c r="AE41" s="507"/>
      <c r="AF41" s="507"/>
      <c r="AG41" s="507"/>
      <c r="AH41" s="507"/>
      <c r="AI41" s="507"/>
      <c r="AJ41" s="507"/>
      <c r="AK41" s="507" t="s">
        <v>517</v>
      </c>
      <c r="AL41" s="507"/>
      <c r="AM41" s="507"/>
      <c r="AN41" s="507"/>
      <c r="AO41" s="507"/>
      <c r="AP41" s="507"/>
      <c r="AQ41" s="507"/>
      <c r="AR41" s="507"/>
      <c r="AS41" s="507" t="s">
        <v>518</v>
      </c>
      <c r="AT41" s="507"/>
      <c r="AU41" s="507"/>
      <c r="AV41" s="507"/>
      <c r="AW41" s="507"/>
      <c r="AX41" s="507"/>
      <c r="AY41" s="507"/>
      <c r="AZ41" s="505"/>
    </row>
    <row r="42" spans="1:52" s="68" customFormat="1" ht="13.5" thickBot="1">
      <c r="A42" s="26"/>
      <c r="B42" s="585">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752" t="s">
        <v>12</v>
      </c>
      <c r="AA42" s="752"/>
      <c r="AB42" s="753"/>
      <c r="AC42" s="754" t="s">
        <v>13</v>
      </c>
      <c r="AD42" s="752"/>
      <c r="AE42" s="752"/>
      <c r="AF42" s="752"/>
      <c r="AG42" s="752"/>
      <c r="AH42" s="752"/>
      <c r="AI42" s="752"/>
      <c r="AJ42" s="753"/>
      <c r="AK42" s="754" t="s">
        <v>14</v>
      </c>
      <c r="AL42" s="752"/>
      <c r="AM42" s="752"/>
      <c r="AN42" s="752"/>
      <c r="AO42" s="752"/>
      <c r="AP42" s="752"/>
      <c r="AQ42" s="752"/>
      <c r="AR42" s="753"/>
      <c r="AS42" s="754" t="s">
        <v>15</v>
      </c>
      <c r="AT42" s="752"/>
      <c r="AU42" s="752"/>
      <c r="AV42" s="752"/>
      <c r="AW42" s="752"/>
      <c r="AX42" s="752"/>
      <c r="AY42" s="752"/>
      <c r="AZ42" s="752"/>
    </row>
    <row r="43" spans="2:52" ht="15" customHeight="1">
      <c r="B43" s="857" t="s">
        <v>410</v>
      </c>
      <c r="C43" s="783"/>
      <c r="D43" s="783"/>
      <c r="E43" s="783"/>
      <c r="F43" s="783"/>
      <c r="G43" s="783"/>
      <c r="H43" s="783"/>
      <c r="I43" s="783"/>
      <c r="J43" s="783"/>
      <c r="K43" s="783"/>
      <c r="L43" s="783"/>
      <c r="M43" s="783"/>
      <c r="N43" s="783"/>
      <c r="O43" s="783"/>
      <c r="P43" s="783"/>
      <c r="Q43" s="783"/>
      <c r="R43" s="783"/>
      <c r="S43" s="783"/>
      <c r="T43" s="783"/>
      <c r="U43" s="783"/>
      <c r="V43" s="783"/>
      <c r="W43" s="783"/>
      <c r="X43" s="783"/>
      <c r="Y43" s="784"/>
      <c r="Z43" s="712" t="s">
        <v>295</v>
      </c>
      <c r="AA43" s="713"/>
      <c r="AB43" s="713"/>
      <c r="AC43" s="714">
        <f>AC46+AC45</f>
        <v>677365.16</v>
      </c>
      <c r="AD43" s="714"/>
      <c r="AE43" s="714"/>
      <c r="AF43" s="714"/>
      <c r="AG43" s="714"/>
      <c r="AH43" s="714"/>
      <c r="AI43" s="714"/>
      <c r="AJ43" s="714"/>
      <c r="AK43" s="714">
        <v>0</v>
      </c>
      <c r="AL43" s="714"/>
      <c r="AM43" s="714"/>
      <c r="AN43" s="714"/>
      <c r="AO43" s="714"/>
      <c r="AP43" s="714"/>
      <c r="AQ43" s="714"/>
      <c r="AR43" s="714"/>
      <c r="AS43" s="714">
        <v>0</v>
      </c>
      <c r="AT43" s="714"/>
      <c r="AU43" s="714"/>
      <c r="AV43" s="714"/>
      <c r="AW43" s="714"/>
      <c r="AX43" s="714"/>
      <c r="AY43" s="714"/>
      <c r="AZ43" s="715"/>
    </row>
    <row r="44" spans="2:52" ht="15">
      <c r="B44" s="858" t="s">
        <v>54</v>
      </c>
      <c r="C44" s="785"/>
      <c r="D44" s="785"/>
      <c r="E44" s="785"/>
      <c r="F44" s="785"/>
      <c r="G44" s="785"/>
      <c r="H44" s="785"/>
      <c r="I44" s="785"/>
      <c r="J44" s="785"/>
      <c r="K44" s="785"/>
      <c r="L44" s="785"/>
      <c r="M44" s="785"/>
      <c r="N44" s="785"/>
      <c r="O44" s="785"/>
      <c r="P44" s="785"/>
      <c r="Q44" s="785"/>
      <c r="R44" s="785"/>
      <c r="S44" s="785"/>
      <c r="T44" s="785"/>
      <c r="U44" s="785"/>
      <c r="V44" s="785"/>
      <c r="W44" s="785"/>
      <c r="X44" s="785"/>
      <c r="Y44" s="786"/>
      <c r="Z44" s="789"/>
      <c r="AA44" s="790"/>
      <c r="AB44" s="791"/>
      <c r="AC44" s="795"/>
      <c r="AD44" s="796"/>
      <c r="AE44" s="796"/>
      <c r="AF44" s="796"/>
      <c r="AG44" s="796"/>
      <c r="AH44" s="796"/>
      <c r="AI44" s="796"/>
      <c r="AJ44" s="797"/>
      <c r="AK44" s="795"/>
      <c r="AL44" s="796"/>
      <c r="AM44" s="796"/>
      <c r="AN44" s="796"/>
      <c r="AO44" s="796"/>
      <c r="AP44" s="796"/>
      <c r="AQ44" s="796"/>
      <c r="AR44" s="797"/>
      <c r="AS44" s="795"/>
      <c r="AT44" s="796"/>
      <c r="AU44" s="796"/>
      <c r="AV44" s="796"/>
      <c r="AW44" s="796"/>
      <c r="AX44" s="796"/>
      <c r="AY44" s="796"/>
      <c r="AZ44" s="798"/>
    </row>
    <row r="45" spans="2:52" ht="48" customHeight="1">
      <c r="B45" s="859" t="s">
        <v>532</v>
      </c>
      <c r="C45" s="799"/>
      <c r="D45" s="799"/>
      <c r="E45" s="799"/>
      <c r="F45" s="799"/>
      <c r="G45" s="799"/>
      <c r="H45" s="799"/>
      <c r="I45" s="799"/>
      <c r="J45" s="799"/>
      <c r="K45" s="799"/>
      <c r="L45" s="799"/>
      <c r="M45" s="799"/>
      <c r="N45" s="799"/>
      <c r="O45" s="799"/>
      <c r="P45" s="799"/>
      <c r="Q45" s="799"/>
      <c r="R45" s="799"/>
      <c r="S45" s="799"/>
      <c r="T45" s="799"/>
      <c r="U45" s="799"/>
      <c r="V45" s="799"/>
      <c r="W45" s="799"/>
      <c r="X45" s="799"/>
      <c r="Y45" s="800"/>
      <c r="Z45" s="522" t="s">
        <v>337</v>
      </c>
      <c r="AA45" s="523"/>
      <c r="AB45" s="524"/>
      <c r="AC45" s="481">
        <v>175005.16</v>
      </c>
      <c r="AD45" s="482"/>
      <c r="AE45" s="482"/>
      <c r="AF45" s="482"/>
      <c r="AG45" s="482"/>
      <c r="AH45" s="482"/>
      <c r="AI45" s="482"/>
      <c r="AJ45" s="597"/>
      <c r="AK45" s="481"/>
      <c r="AL45" s="482"/>
      <c r="AM45" s="482"/>
      <c r="AN45" s="482"/>
      <c r="AO45" s="482"/>
      <c r="AP45" s="482"/>
      <c r="AQ45" s="482"/>
      <c r="AR45" s="597"/>
      <c r="AS45" s="481"/>
      <c r="AT45" s="482"/>
      <c r="AU45" s="482"/>
      <c r="AV45" s="482"/>
      <c r="AW45" s="482"/>
      <c r="AX45" s="482"/>
      <c r="AY45" s="482"/>
      <c r="AZ45" s="483"/>
    </row>
    <row r="46" spans="2:52" ht="48" customHeight="1">
      <c r="B46" s="859" t="s">
        <v>542</v>
      </c>
      <c r="C46" s="799"/>
      <c r="D46" s="799"/>
      <c r="E46" s="799"/>
      <c r="F46" s="799"/>
      <c r="G46" s="799"/>
      <c r="H46" s="799"/>
      <c r="I46" s="799"/>
      <c r="J46" s="799"/>
      <c r="K46" s="799"/>
      <c r="L46" s="799"/>
      <c r="M46" s="799"/>
      <c r="N46" s="799"/>
      <c r="O46" s="799"/>
      <c r="P46" s="799"/>
      <c r="Q46" s="799"/>
      <c r="R46" s="799"/>
      <c r="S46" s="799"/>
      <c r="T46" s="799"/>
      <c r="U46" s="799"/>
      <c r="V46" s="799"/>
      <c r="W46" s="799"/>
      <c r="X46" s="799"/>
      <c r="Y46" s="800"/>
      <c r="Z46" s="522" t="s">
        <v>338</v>
      </c>
      <c r="AA46" s="523"/>
      <c r="AB46" s="524"/>
      <c r="AC46" s="481">
        <v>502360</v>
      </c>
      <c r="AD46" s="482"/>
      <c r="AE46" s="482"/>
      <c r="AF46" s="482"/>
      <c r="AG46" s="482"/>
      <c r="AH46" s="482"/>
      <c r="AI46" s="482"/>
      <c r="AJ46" s="597"/>
      <c r="AK46" s="481"/>
      <c r="AL46" s="482"/>
      <c r="AM46" s="482"/>
      <c r="AN46" s="482"/>
      <c r="AO46" s="482"/>
      <c r="AP46" s="482"/>
      <c r="AQ46" s="482"/>
      <c r="AR46" s="597"/>
      <c r="AS46" s="481"/>
      <c r="AT46" s="482"/>
      <c r="AU46" s="482"/>
      <c r="AV46" s="482"/>
      <c r="AW46" s="482"/>
      <c r="AX46" s="482"/>
      <c r="AY46" s="482"/>
      <c r="AZ46" s="483"/>
    </row>
    <row r="47" spans="2:52" ht="15.75" thickBot="1">
      <c r="B47" s="860" t="s">
        <v>309</v>
      </c>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764" t="s">
        <v>303</v>
      </c>
      <c r="AA47" s="764"/>
      <c r="AB47" s="765"/>
      <c r="AC47" s="862">
        <f>AC43</f>
        <v>677365.16</v>
      </c>
      <c r="AD47" s="767"/>
      <c r="AE47" s="767"/>
      <c r="AF47" s="767"/>
      <c r="AG47" s="767"/>
      <c r="AH47" s="767"/>
      <c r="AI47" s="767"/>
      <c r="AJ47" s="768"/>
      <c r="AK47" s="862">
        <f>AK43</f>
        <v>0</v>
      </c>
      <c r="AL47" s="767"/>
      <c r="AM47" s="767"/>
      <c r="AN47" s="767"/>
      <c r="AO47" s="767"/>
      <c r="AP47" s="767"/>
      <c r="AQ47" s="767"/>
      <c r="AR47" s="768"/>
      <c r="AS47" s="862">
        <f>AS43</f>
        <v>0</v>
      </c>
      <c r="AT47" s="767"/>
      <c r="AU47" s="767"/>
      <c r="AV47" s="767"/>
      <c r="AW47" s="767"/>
      <c r="AX47" s="767"/>
      <c r="AY47" s="767"/>
      <c r="AZ47" s="768"/>
    </row>
    <row r="49" ht="15">
      <c r="B49" s="71" t="s">
        <v>533</v>
      </c>
    </row>
    <row r="51" spans="2:51" ht="15">
      <c r="B51" s="837" t="s">
        <v>339</v>
      </c>
      <c r="C51" s="837"/>
      <c r="D51" s="837"/>
      <c r="E51" s="837"/>
      <c r="F51" s="837"/>
      <c r="G51" s="837"/>
      <c r="H51" s="837"/>
      <c r="I51" s="837"/>
      <c r="J51" s="837" t="s">
        <v>311</v>
      </c>
      <c r="K51" s="837"/>
      <c r="L51" s="837"/>
      <c r="M51" s="837"/>
      <c r="N51" s="837"/>
      <c r="O51" s="837"/>
      <c r="P51" s="837" t="s">
        <v>312</v>
      </c>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row>
    <row r="52" spans="2:51" ht="15">
      <c r="B52" s="838">
        <v>1</v>
      </c>
      <c r="C52" s="838"/>
      <c r="D52" s="838"/>
      <c r="E52" s="838"/>
      <c r="F52" s="838"/>
      <c r="G52" s="838"/>
      <c r="H52" s="838"/>
      <c r="I52" s="838"/>
      <c r="J52" s="838">
        <v>2</v>
      </c>
      <c r="K52" s="838"/>
      <c r="L52" s="838"/>
      <c r="M52" s="838"/>
      <c r="N52" s="838"/>
      <c r="O52" s="838"/>
      <c r="P52" s="838">
        <v>3</v>
      </c>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8"/>
      <c r="AY52" s="838"/>
    </row>
    <row r="53" spans="2:51" ht="36" customHeight="1">
      <c r="B53" s="863" t="s">
        <v>543</v>
      </c>
      <c r="C53" s="863"/>
      <c r="D53" s="863"/>
      <c r="E53" s="863"/>
      <c r="F53" s="863"/>
      <c r="G53" s="863"/>
      <c r="H53" s="863"/>
      <c r="I53" s="863"/>
      <c r="J53" s="840"/>
      <c r="K53" s="840"/>
      <c r="L53" s="840"/>
      <c r="M53" s="840"/>
      <c r="N53" s="840"/>
      <c r="O53" s="840"/>
      <c r="P53" s="839" t="s">
        <v>534</v>
      </c>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row>
    <row r="54" spans="2:51" ht="33.75" customHeight="1" hidden="1">
      <c r="B54" s="863" t="s">
        <v>535</v>
      </c>
      <c r="C54" s="863"/>
      <c r="D54" s="863"/>
      <c r="E54" s="863"/>
      <c r="F54" s="863"/>
      <c r="G54" s="863"/>
      <c r="H54" s="863"/>
      <c r="I54" s="863"/>
      <c r="J54" s="840"/>
      <c r="K54" s="840"/>
      <c r="L54" s="840"/>
      <c r="M54" s="840"/>
      <c r="N54" s="840"/>
      <c r="O54" s="840"/>
      <c r="P54" s="839" t="s">
        <v>536</v>
      </c>
      <c r="Q54" s="839"/>
      <c r="R54" s="839"/>
      <c r="S54" s="839"/>
      <c r="T54" s="839"/>
      <c r="U54" s="839"/>
      <c r="V54" s="839"/>
      <c r="W54" s="839"/>
      <c r="X54" s="839"/>
      <c r="Y54" s="839"/>
      <c r="Z54" s="839"/>
      <c r="AA54" s="839"/>
      <c r="AB54" s="839"/>
      <c r="AC54" s="839"/>
      <c r="AD54" s="839"/>
      <c r="AE54" s="839"/>
      <c r="AF54" s="839"/>
      <c r="AG54" s="839"/>
      <c r="AH54" s="839"/>
      <c r="AI54" s="839"/>
      <c r="AJ54" s="839"/>
      <c r="AK54" s="839"/>
      <c r="AL54" s="839"/>
      <c r="AM54" s="839"/>
      <c r="AN54" s="839"/>
      <c r="AO54" s="839"/>
      <c r="AP54" s="839"/>
      <c r="AQ54" s="839"/>
      <c r="AR54" s="839"/>
      <c r="AS54" s="839"/>
      <c r="AT54" s="839"/>
      <c r="AU54" s="839"/>
      <c r="AV54" s="839"/>
      <c r="AW54" s="839"/>
      <c r="AX54" s="839"/>
      <c r="AY54" s="839"/>
    </row>
    <row r="56" ht="15" hidden="1">
      <c r="B56" s="71" t="s">
        <v>537</v>
      </c>
    </row>
    <row r="57" ht="12" customHeight="1" hidden="1">
      <c r="B57" s="71"/>
    </row>
    <row r="58" spans="2:52" ht="17.25" customHeight="1" hidden="1">
      <c r="B58" s="502" t="s">
        <v>0</v>
      </c>
      <c r="C58" s="496"/>
      <c r="D58" s="496"/>
      <c r="E58" s="496"/>
      <c r="F58" s="496"/>
      <c r="G58" s="496"/>
      <c r="H58" s="496"/>
      <c r="I58" s="496"/>
      <c r="J58" s="496"/>
      <c r="K58" s="496"/>
      <c r="L58" s="496"/>
      <c r="M58" s="496"/>
      <c r="N58" s="496"/>
      <c r="O58" s="496"/>
      <c r="P58" s="496"/>
      <c r="Q58" s="496"/>
      <c r="R58" s="496"/>
      <c r="S58" s="496"/>
      <c r="T58" s="496"/>
      <c r="U58" s="496"/>
      <c r="V58" s="496"/>
      <c r="W58" s="496"/>
      <c r="X58" s="496"/>
      <c r="Y58" s="497"/>
      <c r="Z58" s="529" t="s">
        <v>293</v>
      </c>
      <c r="AA58" s="507"/>
      <c r="AB58" s="507"/>
      <c r="AC58" s="507" t="s">
        <v>10</v>
      </c>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5"/>
    </row>
    <row r="59" spans="2:52" ht="51" customHeight="1" hidden="1">
      <c r="B59" s="504"/>
      <c r="C59" s="500"/>
      <c r="D59" s="500"/>
      <c r="E59" s="500"/>
      <c r="F59" s="500"/>
      <c r="G59" s="500"/>
      <c r="H59" s="500"/>
      <c r="I59" s="500"/>
      <c r="J59" s="500"/>
      <c r="K59" s="500"/>
      <c r="L59" s="500"/>
      <c r="M59" s="500"/>
      <c r="N59" s="500"/>
      <c r="O59" s="500"/>
      <c r="P59" s="500"/>
      <c r="Q59" s="500"/>
      <c r="R59" s="500"/>
      <c r="S59" s="500"/>
      <c r="T59" s="500"/>
      <c r="U59" s="500"/>
      <c r="V59" s="500"/>
      <c r="W59" s="500"/>
      <c r="X59" s="500"/>
      <c r="Y59" s="501"/>
      <c r="Z59" s="529"/>
      <c r="AA59" s="507"/>
      <c r="AB59" s="507"/>
      <c r="AC59" s="507" t="s">
        <v>538</v>
      </c>
      <c r="AD59" s="507"/>
      <c r="AE59" s="507"/>
      <c r="AF59" s="507"/>
      <c r="AG59" s="507"/>
      <c r="AH59" s="507"/>
      <c r="AI59" s="507"/>
      <c r="AJ59" s="507"/>
      <c r="AK59" s="507" t="s">
        <v>539</v>
      </c>
      <c r="AL59" s="507"/>
      <c r="AM59" s="507"/>
      <c r="AN59" s="507"/>
      <c r="AO59" s="507"/>
      <c r="AP59" s="507"/>
      <c r="AQ59" s="507"/>
      <c r="AR59" s="507"/>
      <c r="AS59" s="507" t="s">
        <v>540</v>
      </c>
      <c r="AT59" s="507"/>
      <c r="AU59" s="507"/>
      <c r="AV59" s="507"/>
      <c r="AW59" s="507"/>
      <c r="AX59" s="507"/>
      <c r="AY59" s="507"/>
      <c r="AZ59" s="505"/>
    </row>
    <row r="60" spans="1:52" s="68" customFormat="1" ht="12.75" hidden="1">
      <c r="A60" s="26"/>
      <c r="B60" s="864">
        <v>1</v>
      </c>
      <c r="C60" s="751"/>
      <c r="D60" s="751"/>
      <c r="E60" s="751"/>
      <c r="F60" s="751"/>
      <c r="G60" s="751"/>
      <c r="H60" s="751"/>
      <c r="I60" s="751"/>
      <c r="J60" s="751"/>
      <c r="K60" s="751"/>
      <c r="L60" s="751"/>
      <c r="M60" s="751"/>
      <c r="N60" s="751"/>
      <c r="O60" s="751"/>
      <c r="P60" s="751"/>
      <c r="Q60" s="751"/>
      <c r="R60" s="751"/>
      <c r="S60" s="751"/>
      <c r="T60" s="751"/>
      <c r="U60" s="751"/>
      <c r="V60" s="751"/>
      <c r="W60" s="751"/>
      <c r="X60" s="751"/>
      <c r="Y60" s="584"/>
      <c r="Z60" s="752" t="s">
        <v>12</v>
      </c>
      <c r="AA60" s="752"/>
      <c r="AB60" s="753"/>
      <c r="AC60" s="754" t="s">
        <v>13</v>
      </c>
      <c r="AD60" s="752"/>
      <c r="AE60" s="752"/>
      <c r="AF60" s="752"/>
      <c r="AG60" s="752"/>
      <c r="AH60" s="752"/>
      <c r="AI60" s="752"/>
      <c r="AJ60" s="753"/>
      <c r="AK60" s="754" t="s">
        <v>14</v>
      </c>
      <c r="AL60" s="752"/>
      <c r="AM60" s="752"/>
      <c r="AN60" s="752"/>
      <c r="AO60" s="752"/>
      <c r="AP60" s="752"/>
      <c r="AQ60" s="752"/>
      <c r="AR60" s="753"/>
      <c r="AS60" s="754" t="s">
        <v>15</v>
      </c>
      <c r="AT60" s="752"/>
      <c r="AU60" s="752"/>
      <c r="AV60" s="752"/>
      <c r="AW60" s="752"/>
      <c r="AX60" s="752"/>
      <c r="AY60" s="752"/>
      <c r="AZ60" s="752"/>
    </row>
    <row r="61" spans="2:52" ht="15" hidden="1">
      <c r="B61" s="865" t="s">
        <v>405</v>
      </c>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16" t="s">
        <v>295</v>
      </c>
      <c r="AA61" s="717"/>
      <c r="AB61" s="717"/>
      <c r="AC61" s="718">
        <f>AC62+AC63</f>
        <v>0</v>
      </c>
      <c r="AD61" s="718"/>
      <c r="AE61" s="718"/>
      <c r="AF61" s="718"/>
      <c r="AG61" s="718"/>
      <c r="AH61" s="718"/>
      <c r="AI61" s="718"/>
      <c r="AJ61" s="718"/>
      <c r="AK61" s="718">
        <v>0</v>
      </c>
      <c r="AL61" s="718"/>
      <c r="AM61" s="718"/>
      <c r="AN61" s="718"/>
      <c r="AO61" s="718"/>
      <c r="AP61" s="718"/>
      <c r="AQ61" s="718"/>
      <c r="AR61" s="718"/>
      <c r="AS61" s="718">
        <v>0</v>
      </c>
      <c r="AT61" s="718"/>
      <c r="AU61" s="718"/>
      <c r="AV61" s="718"/>
      <c r="AW61" s="718"/>
      <c r="AX61" s="718"/>
      <c r="AY61" s="718"/>
      <c r="AZ61" s="719"/>
    </row>
    <row r="62" spans="2:52" ht="33" customHeight="1" hidden="1">
      <c r="B62" s="866" t="s">
        <v>406</v>
      </c>
      <c r="C62" s="758"/>
      <c r="D62" s="758"/>
      <c r="E62" s="758"/>
      <c r="F62" s="758"/>
      <c r="G62" s="758"/>
      <c r="H62" s="758"/>
      <c r="I62" s="758"/>
      <c r="J62" s="758"/>
      <c r="K62" s="758"/>
      <c r="L62" s="758"/>
      <c r="M62" s="758"/>
      <c r="N62" s="758"/>
      <c r="O62" s="758"/>
      <c r="P62" s="758"/>
      <c r="Q62" s="758"/>
      <c r="R62" s="758"/>
      <c r="S62" s="758"/>
      <c r="T62" s="758"/>
      <c r="U62" s="758"/>
      <c r="V62" s="758"/>
      <c r="W62" s="758"/>
      <c r="X62" s="758"/>
      <c r="Y62" s="758"/>
      <c r="Z62" s="716" t="s">
        <v>337</v>
      </c>
      <c r="AA62" s="717"/>
      <c r="AB62" s="717"/>
      <c r="AC62" s="718">
        <v>0</v>
      </c>
      <c r="AD62" s="718"/>
      <c r="AE62" s="718"/>
      <c r="AF62" s="718"/>
      <c r="AG62" s="718"/>
      <c r="AH62" s="718"/>
      <c r="AI62" s="718"/>
      <c r="AJ62" s="718"/>
      <c r="AK62" s="718">
        <v>0</v>
      </c>
      <c r="AL62" s="718"/>
      <c r="AM62" s="718"/>
      <c r="AN62" s="718"/>
      <c r="AO62" s="718"/>
      <c r="AP62" s="718"/>
      <c r="AQ62" s="718"/>
      <c r="AR62" s="718"/>
      <c r="AS62" s="718"/>
      <c r="AT62" s="718"/>
      <c r="AU62" s="718"/>
      <c r="AV62" s="718"/>
      <c r="AW62" s="718"/>
      <c r="AX62" s="718"/>
      <c r="AY62" s="718"/>
      <c r="AZ62" s="719"/>
    </row>
    <row r="63" spans="2:52" ht="16.5" customHeight="1" hidden="1">
      <c r="B63" s="867" t="s">
        <v>407</v>
      </c>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16" t="s">
        <v>338</v>
      </c>
      <c r="AA63" s="717"/>
      <c r="AB63" s="717"/>
      <c r="AC63" s="718">
        <v>0</v>
      </c>
      <c r="AD63" s="718"/>
      <c r="AE63" s="718"/>
      <c r="AF63" s="718"/>
      <c r="AG63" s="718"/>
      <c r="AH63" s="718"/>
      <c r="AI63" s="718"/>
      <c r="AJ63" s="718"/>
      <c r="AK63" s="718">
        <v>0</v>
      </c>
      <c r="AL63" s="718"/>
      <c r="AM63" s="718"/>
      <c r="AN63" s="718"/>
      <c r="AO63" s="718"/>
      <c r="AP63" s="718"/>
      <c r="AQ63" s="718"/>
      <c r="AR63" s="718"/>
      <c r="AS63" s="718">
        <v>0</v>
      </c>
      <c r="AT63" s="718"/>
      <c r="AU63" s="718"/>
      <c r="AV63" s="718"/>
      <c r="AW63" s="718"/>
      <c r="AX63" s="718"/>
      <c r="AY63" s="718"/>
      <c r="AZ63" s="719"/>
    </row>
    <row r="64" spans="2:52" ht="16.5" hidden="1" thickBot="1">
      <c r="B64" s="726" t="s">
        <v>309</v>
      </c>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71" t="s">
        <v>303</v>
      </c>
      <c r="AA64" s="772"/>
      <c r="AB64" s="773"/>
      <c r="AC64" s="774">
        <f>AC61</f>
        <v>0</v>
      </c>
      <c r="AD64" s="775"/>
      <c r="AE64" s="775"/>
      <c r="AF64" s="775"/>
      <c r="AG64" s="775"/>
      <c r="AH64" s="775"/>
      <c r="AI64" s="775"/>
      <c r="AJ64" s="776"/>
      <c r="AK64" s="774">
        <v>0</v>
      </c>
      <c r="AL64" s="775"/>
      <c r="AM64" s="775"/>
      <c r="AN64" s="775"/>
      <c r="AO64" s="775"/>
      <c r="AP64" s="775"/>
      <c r="AQ64" s="775"/>
      <c r="AR64" s="776"/>
      <c r="AS64" s="774">
        <v>0</v>
      </c>
      <c r="AT64" s="775"/>
      <c r="AU64" s="775"/>
      <c r="AV64" s="775"/>
      <c r="AW64" s="775"/>
      <c r="AX64" s="775"/>
      <c r="AY64" s="775"/>
      <c r="AZ64" s="777"/>
    </row>
    <row r="65" ht="15" hidden="1"/>
    <row r="66" ht="15" hidden="1"/>
    <row r="67" ht="15" hidden="1">
      <c r="B67" s="71" t="s">
        <v>541</v>
      </c>
    </row>
    <row r="68" ht="7.5" customHeight="1" hidden="1">
      <c r="B68" s="71"/>
    </row>
    <row r="69" spans="2:52" ht="15" hidden="1">
      <c r="B69" s="507" t="s">
        <v>0</v>
      </c>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496" t="s">
        <v>293</v>
      </c>
      <c r="AA69" s="496"/>
      <c r="AB69" s="497"/>
      <c r="AC69" s="505" t="s">
        <v>10</v>
      </c>
      <c r="AD69" s="506"/>
      <c r="AE69" s="506"/>
      <c r="AF69" s="506"/>
      <c r="AG69" s="506"/>
      <c r="AH69" s="506"/>
      <c r="AI69" s="506"/>
      <c r="AJ69" s="506"/>
      <c r="AK69" s="506"/>
      <c r="AL69" s="506"/>
      <c r="AM69" s="506"/>
      <c r="AN69" s="506"/>
      <c r="AO69" s="506"/>
      <c r="AP69" s="506"/>
      <c r="AQ69" s="506"/>
      <c r="AR69" s="506"/>
      <c r="AS69" s="506"/>
      <c r="AT69" s="506"/>
      <c r="AU69" s="506"/>
      <c r="AV69" s="506"/>
      <c r="AW69" s="506"/>
      <c r="AX69" s="506"/>
      <c r="AY69" s="506"/>
      <c r="AZ69" s="506"/>
    </row>
    <row r="70" spans="2:52" ht="48.75" customHeight="1" hidden="1">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0"/>
      <c r="AA70" s="500"/>
      <c r="AB70" s="501"/>
      <c r="AC70" s="505" t="s">
        <v>538</v>
      </c>
      <c r="AD70" s="506"/>
      <c r="AE70" s="506"/>
      <c r="AF70" s="506"/>
      <c r="AG70" s="506"/>
      <c r="AH70" s="506"/>
      <c r="AI70" s="506"/>
      <c r="AJ70" s="529"/>
      <c r="AK70" s="505" t="s">
        <v>539</v>
      </c>
      <c r="AL70" s="506"/>
      <c r="AM70" s="506"/>
      <c r="AN70" s="506"/>
      <c r="AO70" s="506"/>
      <c r="AP70" s="506"/>
      <c r="AQ70" s="506"/>
      <c r="AR70" s="529"/>
      <c r="AS70" s="505" t="s">
        <v>540</v>
      </c>
      <c r="AT70" s="506"/>
      <c r="AU70" s="506"/>
      <c r="AV70" s="506"/>
      <c r="AW70" s="506"/>
      <c r="AX70" s="506"/>
      <c r="AY70" s="506"/>
      <c r="AZ70" s="506"/>
    </row>
    <row r="71" spans="2:52" ht="15" hidden="1">
      <c r="B71" s="633">
        <v>1</v>
      </c>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511" t="s">
        <v>12</v>
      </c>
      <c r="AA71" s="511"/>
      <c r="AB71" s="512"/>
      <c r="AC71" s="510" t="s">
        <v>13</v>
      </c>
      <c r="AD71" s="511"/>
      <c r="AE71" s="511"/>
      <c r="AF71" s="511"/>
      <c r="AG71" s="511"/>
      <c r="AH71" s="511"/>
      <c r="AI71" s="511"/>
      <c r="AJ71" s="512"/>
      <c r="AK71" s="510" t="s">
        <v>14</v>
      </c>
      <c r="AL71" s="511"/>
      <c r="AM71" s="511"/>
      <c r="AN71" s="511"/>
      <c r="AO71" s="511"/>
      <c r="AP71" s="511"/>
      <c r="AQ71" s="511"/>
      <c r="AR71" s="512"/>
      <c r="AS71" s="510" t="s">
        <v>15</v>
      </c>
      <c r="AT71" s="511"/>
      <c r="AU71" s="511"/>
      <c r="AV71" s="511"/>
      <c r="AW71" s="511"/>
      <c r="AX71" s="511"/>
      <c r="AY71" s="511"/>
      <c r="AZ71" s="511"/>
    </row>
    <row r="72" spans="2:52" ht="21" customHeight="1" hidden="1">
      <c r="B72" s="868" t="s">
        <v>412</v>
      </c>
      <c r="C72" s="868"/>
      <c r="D72" s="868"/>
      <c r="E72" s="868"/>
      <c r="F72" s="868"/>
      <c r="G72" s="868"/>
      <c r="H72" s="868"/>
      <c r="I72" s="868"/>
      <c r="J72" s="868"/>
      <c r="K72" s="868"/>
      <c r="L72" s="868"/>
      <c r="M72" s="868"/>
      <c r="N72" s="868"/>
      <c r="O72" s="868"/>
      <c r="P72" s="868"/>
      <c r="Q72" s="868"/>
      <c r="R72" s="868"/>
      <c r="S72" s="868"/>
      <c r="T72" s="868"/>
      <c r="U72" s="868"/>
      <c r="V72" s="868"/>
      <c r="W72" s="868"/>
      <c r="X72" s="868"/>
      <c r="Y72" s="868"/>
      <c r="Z72" s="524" t="s">
        <v>295</v>
      </c>
      <c r="AA72" s="717"/>
      <c r="AB72" s="71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7"/>
      <c r="AY72" s="507"/>
      <c r="AZ72" s="757"/>
    </row>
    <row r="73" spans="2:52" ht="15" hidden="1">
      <c r="B73" s="869" t="s">
        <v>54</v>
      </c>
      <c r="C73" s="869"/>
      <c r="D73" s="869"/>
      <c r="E73" s="869"/>
      <c r="F73" s="869"/>
      <c r="G73" s="869"/>
      <c r="H73" s="869"/>
      <c r="I73" s="869"/>
      <c r="J73" s="869"/>
      <c r="K73" s="869"/>
      <c r="L73" s="869"/>
      <c r="M73" s="869"/>
      <c r="N73" s="869"/>
      <c r="O73" s="869"/>
      <c r="P73" s="869"/>
      <c r="Q73" s="869"/>
      <c r="R73" s="869"/>
      <c r="S73" s="869"/>
      <c r="T73" s="869"/>
      <c r="U73" s="869"/>
      <c r="V73" s="869"/>
      <c r="W73" s="869"/>
      <c r="X73" s="869"/>
      <c r="Y73" s="869"/>
      <c r="Z73" s="790" t="s">
        <v>337</v>
      </c>
      <c r="AA73" s="806"/>
      <c r="AB73" s="807"/>
      <c r="AC73" s="502"/>
      <c r="AD73" s="496"/>
      <c r="AE73" s="496"/>
      <c r="AF73" s="496"/>
      <c r="AG73" s="496"/>
      <c r="AH73" s="496"/>
      <c r="AI73" s="496"/>
      <c r="AJ73" s="497"/>
      <c r="AK73" s="502"/>
      <c r="AL73" s="496"/>
      <c r="AM73" s="496"/>
      <c r="AN73" s="496"/>
      <c r="AO73" s="496"/>
      <c r="AP73" s="496"/>
      <c r="AQ73" s="496"/>
      <c r="AR73" s="497"/>
      <c r="AS73" s="502"/>
      <c r="AT73" s="496"/>
      <c r="AU73" s="496"/>
      <c r="AV73" s="496"/>
      <c r="AW73" s="496"/>
      <c r="AX73" s="496"/>
      <c r="AY73" s="496"/>
      <c r="AZ73" s="814"/>
    </row>
    <row r="74" spans="2:52" ht="15" hidden="1">
      <c r="B74" s="870"/>
      <c r="C74" s="870"/>
      <c r="D74" s="870"/>
      <c r="E74" s="870"/>
      <c r="F74" s="870"/>
      <c r="G74" s="870"/>
      <c r="H74" s="870"/>
      <c r="I74" s="870"/>
      <c r="J74" s="870"/>
      <c r="K74" s="870"/>
      <c r="L74" s="870"/>
      <c r="M74" s="870"/>
      <c r="N74" s="870"/>
      <c r="O74" s="870"/>
      <c r="P74" s="870"/>
      <c r="Q74" s="870"/>
      <c r="R74" s="870"/>
      <c r="S74" s="870"/>
      <c r="T74" s="870"/>
      <c r="U74" s="870"/>
      <c r="V74" s="870"/>
      <c r="W74" s="870"/>
      <c r="X74" s="870"/>
      <c r="Y74" s="870"/>
      <c r="Z74" s="809"/>
      <c r="AA74" s="809"/>
      <c r="AB74" s="810"/>
      <c r="AC74" s="811"/>
      <c r="AD74" s="812"/>
      <c r="AE74" s="812"/>
      <c r="AF74" s="812"/>
      <c r="AG74" s="812"/>
      <c r="AH74" s="812"/>
      <c r="AI74" s="812"/>
      <c r="AJ74" s="813"/>
      <c r="AK74" s="811"/>
      <c r="AL74" s="812"/>
      <c r="AM74" s="812"/>
      <c r="AN74" s="812"/>
      <c r="AO74" s="812"/>
      <c r="AP74" s="812"/>
      <c r="AQ74" s="812"/>
      <c r="AR74" s="813"/>
      <c r="AS74" s="811"/>
      <c r="AT74" s="812"/>
      <c r="AU74" s="812"/>
      <c r="AV74" s="812"/>
      <c r="AW74" s="812"/>
      <c r="AX74" s="812"/>
      <c r="AY74" s="812"/>
      <c r="AZ74" s="815"/>
    </row>
    <row r="75" spans="2:52" ht="15.75" hidden="1" thickBot="1">
      <c r="B75" s="860" t="s">
        <v>309</v>
      </c>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764" t="s">
        <v>303</v>
      </c>
      <c r="AA75" s="764"/>
      <c r="AB75" s="765"/>
      <c r="AC75" s="766"/>
      <c r="AD75" s="767"/>
      <c r="AE75" s="767"/>
      <c r="AF75" s="767"/>
      <c r="AG75" s="767"/>
      <c r="AH75" s="767"/>
      <c r="AI75" s="767"/>
      <c r="AJ75" s="768"/>
      <c r="AK75" s="766"/>
      <c r="AL75" s="767"/>
      <c r="AM75" s="767"/>
      <c r="AN75" s="767"/>
      <c r="AO75" s="767"/>
      <c r="AP75" s="767"/>
      <c r="AQ75" s="767"/>
      <c r="AR75" s="768"/>
      <c r="AS75" s="766"/>
      <c r="AT75" s="767"/>
      <c r="AU75" s="767"/>
      <c r="AV75" s="767"/>
      <c r="AW75" s="767"/>
      <c r="AX75" s="767"/>
      <c r="AY75" s="767"/>
      <c r="AZ75" s="769"/>
    </row>
    <row r="76" ht="15" hidden="1"/>
    <row r="77" ht="15" hidden="1"/>
    <row r="78" spans="1:52" ht="15">
      <c r="A78" s="34"/>
      <c r="B78" s="81"/>
      <c r="C78" s="816" t="s">
        <v>304</v>
      </c>
      <c r="D78" s="816"/>
      <c r="E78" s="816"/>
      <c r="F78" s="816"/>
      <c r="G78" s="816"/>
      <c r="H78" s="816"/>
      <c r="I78" s="158"/>
      <c r="J78" s="817" t="s">
        <v>426</v>
      </c>
      <c r="K78" s="817"/>
      <c r="L78" s="817"/>
      <c r="M78" s="817"/>
      <c r="N78" s="817"/>
      <c r="O78" s="817"/>
      <c r="P78" s="817"/>
      <c r="Q78" s="817"/>
      <c r="R78" s="817"/>
      <c r="S78" s="817"/>
      <c r="T78" s="817"/>
      <c r="U78" s="817"/>
      <c r="V78" s="817"/>
      <c r="W78" s="817"/>
      <c r="X78" s="817"/>
      <c r="Y78" s="817"/>
      <c r="Z78" s="158"/>
      <c r="AA78" s="158"/>
      <c r="AB78" s="817"/>
      <c r="AC78" s="817"/>
      <c r="AD78" s="817"/>
      <c r="AE78" s="817"/>
      <c r="AF78" s="817"/>
      <c r="AG78" s="817"/>
      <c r="AH78" s="817"/>
      <c r="AI78" s="34"/>
      <c r="AJ78" s="34"/>
      <c r="AK78" s="817" t="s">
        <v>428</v>
      </c>
      <c r="AL78" s="817"/>
      <c r="AM78" s="817"/>
      <c r="AN78" s="817"/>
      <c r="AO78" s="817"/>
      <c r="AP78" s="817"/>
      <c r="AQ78" s="817"/>
      <c r="AR78" s="817"/>
      <c r="AS78" s="817"/>
      <c r="AT78" s="817"/>
      <c r="AU78" s="817"/>
      <c r="AV78" s="817"/>
      <c r="AW78" s="817"/>
      <c r="AX78" s="817"/>
      <c r="AY78" s="817"/>
      <c r="AZ78" s="817"/>
    </row>
    <row r="79" spans="1:52" ht="15">
      <c r="A79" s="34"/>
      <c r="B79" s="81"/>
      <c r="C79" s="816" t="s">
        <v>305</v>
      </c>
      <c r="D79" s="816"/>
      <c r="E79" s="816"/>
      <c r="F79" s="816"/>
      <c r="G79" s="816"/>
      <c r="H79" s="816"/>
      <c r="I79" s="158"/>
      <c r="J79" s="818" t="s">
        <v>246</v>
      </c>
      <c r="K79" s="818"/>
      <c r="L79" s="818"/>
      <c r="M79" s="818"/>
      <c r="N79" s="818"/>
      <c r="O79" s="818"/>
      <c r="P79" s="818"/>
      <c r="Q79" s="818"/>
      <c r="R79" s="818"/>
      <c r="S79" s="818"/>
      <c r="T79" s="818"/>
      <c r="U79" s="818"/>
      <c r="V79" s="818"/>
      <c r="W79" s="818"/>
      <c r="X79" s="818"/>
      <c r="Y79" s="818"/>
      <c r="Z79" s="84"/>
      <c r="AA79" s="84"/>
      <c r="AB79" s="818" t="s">
        <v>20</v>
      </c>
      <c r="AC79" s="818"/>
      <c r="AD79" s="818"/>
      <c r="AE79" s="818"/>
      <c r="AF79" s="818"/>
      <c r="AG79" s="818"/>
      <c r="AH79" s="818"/>
      <c r="AI79" s="85"/>
      <c r="AJ79" s="85"/>
      <c r="AK79" s="818" t="s">
        <v>21</v>
      </c>
      <c r="AL79" s="818"/>
      <c r="AM79" s="818"/>
      <c r="AN79" s="818"/>
      <c r="AO79" s="818"/>
      <c r="AP79" s="818"/>
      <c r="AQ79" s="818"/>
      <c r="AR79" s="818"/>
      <c r="AS79" s="818"/>
      <c r="AT79" s="818"/>
      <c r="AU79" s="818"/>
      <c r="AV79" s="818"/>
      <c r="AW79" s="818"/>
      <c r="AX79" s="818"/>
      <c r="AY79" s="818"/>
      <c r="AZ79" s="818"/>
    </row>
    <row r="80" spans="1:52" ht="15">
      <c r="A80" s="28"/>
      <c r="B80" s="81"/>
      <c r="C80" s="158"/>
      <c r="D80" s="158"/>
      <c r="E80" s="158"/>
      <c r="F80" s="158"/>
      <c r="G80" s="158"/>
      <c r="H80" s="158"/>
      <c r="I80" s="158"/>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5"/>
      <c r="AJ80" s="84"/>
      <c r="AK80" s="84"/>
      <c r="AL80" s="84"/>
      <c r="AM80" s="84"/>
      <c r="AN80" s="84"/>
      <c r="AO80" s="84"/>
      <c r="AP80" s="84"/>
      <c r="AQ80" s="84"/>
      <c r="AR80" s="84"/>
      <c r="AS80" s="84"/>
      <c r="AT80" s="84"/>
      <c r="AU80" s="84"/>
      <c r="AV80" s="84"/>
      <c r="AW80" s="84"/>
      <c r="AX80" s="84"/>
      <c r="AY80" s="84"/>
      <c r="AZ80" s="84"/>
    </row>
    <row r="81" spans="1:52" ht="15">
      <c r="A81" s="16"/>
      <c r="B81" s="81"/>
      <c r="C81" s="816" t="s">
        <v>247</v>
      </c>
      <c r="D81" s="816"/>
      <c r="E81" s="816"/>
      <c r="F81" s="816"/>
      <c r="G81" s="816"/>
      <c r="H81" s="816"/>
      <c r="I81" s="158"/>
      <c r="J81" s="819" t="s">
        <v>421</v>
      </c>
      <c r="K81" s="819"/>
      <c r="L81" s="819"/>
      <c r="M81" s="819"/>
      <c r="N81" s="819"/>
      <c r="O81" s="819"/>
      <c r="P81" s="819"/>
      <c r="Q81" s="819"/>
      <c r="R81" s="819"/>
      <c r="S81" s="819"/>
      <c r="T81" s="819"/>
      <c r="U81" s="819"/>
      <c r="V81" s="819"/>
      <c r="W81" s="819"/>
      <c r="X81" s="819"/>
      <c r="Y81" s="819"/>
      <c r="Z81" s="84"/>
      <c r="AA81" s="84"/>
      <c r="AB81" s="819" t="s">
        <v>422</v>
      </c>
      <c r="AC81" s="819"/>
      <c r="AD81" s="819"/>
      <c r="AE81" s="819"/>
      <c r="AF81" s="819"/>
      <c r="AG81" s="819"/>
      <c r="AH81" s="819"/>
      <c r="AI81" s="819"/>
      <c r="AJ81" s="819"/>
      <c r="AK81" s="819"/>
      <c r="AL81" s="819"/>
      <c r="AM81" s="819"/>
      <c r="AN81" s="819"/>
      <c r="AO81" s="85"/>
      <c r="AP81" s="85"/>
      <c r="AQ81" s="820" t="s">
        <v>423</v>
      </c>
      <c r="AR81" s="820"/>
      <c r="AS81" s="820"/>
      <c r="AT81" s="820"/>
      <c r="AU81" s="820"/>
      <c r="AV81" s="820"/>
      <c r="AW81" s="820"/>
      <c r="AX81" s="820"/>
      <c r="AY81" s="820"/>
      <c r="AZ81" s="820"/>
    </row>
    <row r="82" spans="1:52" ht="15">
      <c r="A82" s="16"/>
      <c r="B82" s="81"/>
      <c r="C82" s="821"/>
      <c r="D82" s="821"/>
      <c r="E82" s="821"/>
      <c r="F82" s="821"/>
      <c r="G82" s="821"/>
      <c r="H82" s="821"/>
      <c r="I82" s="158"/>
      <c r="J82" s="818" t="s">
        <v>246</v>
      </c>
      <c r="K82" s="818"/>
      <c r="L82" s="818"/>
      <c r="M82" s="818"/>
      <c r="N82" s="818"/>
      <c r="O82" s="818"/>
      <c r="P82" s="818"/>
      <c r="Q82" s="818"/>
      <c r="R82" s="818"/>
      <c r="S82" s="818"/>
      <c r="T82" s="818"/>
      <c r="U82" s="818"/>
      <c r="V82" s="818"/>
      <c r="W82" s="818"/>
      <c r="X82" s="818"/>
      <c r="Y82" s="818"/>
      <c r="Z82" s="84"/>
      <c r="AA82" s="84"/>
      <c r="AB82" s="818" t="s">
        <v>248</v>
      </c>
      <c r="AC82" s="818"/>
      <c r="AD82" s="818"/>
      <c r="AE82" s="818"/>
      <c r="AF82" s="818"/>
      <c r="AG82" s="818"/>
      <c r="AH82" s="818"/>
      <c r="AI82" s="818"/>
      <c r="AJ82" s="818"/>
      <c r="AK82" s="818"/>
      <c r="AL82" s="818"/>
      <c r="AM82" s="818"/>
      <c r="AN82" s="818"/>
      <c r="AO82" s="85"/>
      <c r="AP82" s="85"/>
      <c r="AQ82" s="818" t="s">
        <v>249</v>
      </c>
      <c r="AR82" s="818"/>
      <c r="AS82" s="818"/>
      <c r="AT82" s="818"/>
      <c r="AU82" s="818"/>
      <c r="AV82" s="818"/>
      <c r="AW82" s="818"/>
      <c r="AX82" s="818"/>
      <c r="AY82" s="818"/>
      <c r="AZ82" s="818"/>
    </row>
    <row r="83" spans="1:52" ht="15">
      <c r="A83" s="16"/>
      <c r="B83" s="34"/>
      <c r="C83" s="87" t="s">
        <v>22</v>
      </c>
      <c r="D83" s="822"/>
      <c r="E83" s="822"/>
      <c r="F83" s="158" t="s">
        <v>22</v>
      </c>
      <c r="G83" s="157"/>
      <c r="H83" s="822"/>
      <c r="I83" s="822"/>
      <c r="J83" s="822"/>
      <c r="K83" s="822"/>
      <c r="L83" s="822"/>
      <c r="M83" s="822"/>
      <c r="N83" s="89"/>
      <c r="O83" s="90"/>
      <c r="P83" s="91">
        <v>20</v>
      </c>
      <c r="Q83" s="823"/>
      <c r="R83" s="823"/>
      <c r="S83" s="158" t="s">
        <v>5</v>
      </c>
      <c r="T83" s="89"/>
      <c r="U83" s="89"/>
      <c r="V83" s="89"/>
      <c r="W83" s="89"/>
      <c r="X83" s="34"/>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34"/>
      <c r="AW83" s="34"/>
      <c r="AX83" s="34"/>
      <c r="AY83" s="34"/>
      <c r="AZ83" s="34"/>
    </row>
    <row r="84" spans="1:52" ht="7.5" customHeight="1">
      <c r="A84" s="16"/>
      <c r="B84" s="34"/>
      <c r="C84" s="34"/>
      <c r="D84" s="841"/>
      <c r="E84" s="841"/>
      <c r="F84" s="34"/>
      <c r="G84" s="34"/>
      <c r="H84" s="841"/>
      <c r="I84" s="841"/>
      <c r="J84" s="841"/>
      <c r="K84" s="841"/>
      <c r="L84" s="841"/>
      <c r="M84" s="841"/>
      <c r="N84" s="34"/>
      <c r="O84" s="34"/>
      <c r="P84" s="34"/>
      <c r="Q84" s="841"/>
      <c r="R84" s="841"/>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sheetData>
  <sheetProtection/>
  <mergeCells count="232">
    <mergeCell ref="D84:E84"/>
    <mergeCell ref="H84:M84"/>
    <mergeCell ref="Q84:R84"/>
    <mergeCell ref="C82:H82"/>
    <mergeCell ref="J82:Y82"/>
    <mergeCell ref="AB82:AN82"/>
    <mergeCell ref="AQ82:AZ82"/>
    <mergeCell ref="D83:E83"/>
    <mergeCell ref="H83:M83"/>
    <mergeCell ref="Q83:R83"/>
    <mergeCell ref="C79:H79"/>
    <mergeCell ref="J79:Y79"/>
    <mergeCell ref="AB79:AH79"/>
    <mergeCell ref="AK79:AZ79"/>
    <mergeCell ref="C81:H81"/>
    <mergeCell ref="J81:Y81"/>
    <mergeCell ref="AB81:AN81"/>
    <mergeCell ref="AQ81:AZ81"/>
    <mergeCell ref="B75:Y75"/>
    <mergeCell ref="Z75:AB75"/>
    <mergeCell ref="AC75:AJ75"/>
    <mergeCell ref="AK75:AR75"/>
    <mergeCell ref="AS75:AZ75"/>
    <mergeCell ref="C78:H78"/>
    <mergeCell ref="J78:Y78"/>
    <mergeCell ref="AB78:AH78"/>
    <mergeCell ref="AK78:AZ78"/>
    <mergeCell ref="B72:Y72"/>
    <mergeCell ref="Z72:AB72"/>
    <mergeCell ref="AC72:AJ72"/>
    <mergeCell ref="AK72:AR72"/>
    <mergeCell ref="AS72:AZ72"/>
    <mergeCell ref="B73:Y74"/>
    <mergeCell ref="Z73:AB74"/>
    <mergeCell ref="AC73:AJ74"/>
    <mergeCell ref="AK73:AR74"/>
    <mergeCell ref="AS73:AZ74"/>
    <mergeCell ref="AS70:AZ70"/>
    <mergeCell ref="B71:Y71"/>
    <mergeCell ref="Z71:AB71"/>
    <mergeCell ref="AC71:AJ71"/>
    <mergeCell ref="AK71:AR71"/>
    <mergeCell ref="AS71:AZ71"/>
    <mergeCell ref="B64:Y64"/>
    <mergeCell ref="Z64:AB64"/>
    <mergeCell ref="AC64:AJ64"/>
    <mergeCell ref="AK64:AR64"/>
    <mergeCell ref="AS64:AZ64"/>
    <mergeCell ref="B69:Y70"/>
    <mergeCell ref="Z69:AB70"/>
    <mergeCell ref="AC69:AZ69"/>
    <mergeCell ref="AC70:AJ70"/>
    <mergeCell ref="AK70:AR70"/>
    <mergeCell ref="B62:Y62"/>
    <mergeCell ref="Z62:AB62"/>
    <mergeCell ref="AC62:AJ62"/>
    <mergeCell ref="AK62:AR62"/>
    <mergeCell ref="AS62:AZ62"/>
    <mergeCell ref="B63:Y63"/>
    <mergeCell ref="Z63:AB63"/>
    <mergeCell ref="AC63:AJ63"/>
    <mergeCell ref="AK63:AR63"/>
    <mergeCell ref="AS63:AZ63"/>
    <mergeCell ref="B60:Y60"/>
    <mergeCell ref="Z60:AB60"/>
    <mergeCell ref="AC60:AJ60"/>
    <mergeCell ref="AK60:AR60"/>
    <mergeCell ref="AS60:AZ60"/>
    <mergeCell ref="B61:Y61"/>
    <mergeCell ref="Z61:AB61"/>
    <mergeCell ref="AC61:AJ61"/>
    <mergeCell ref="AK61:AR61"/>
    <mergeCell ref="AS61:AZ61"/>
    <mergeCell ref="B58:Y59"/>
    <mergeCell ref="Z58:AB59"/>
    <mergeCell ref="AC58:AZ58"/>
    <mergeCell ref="AC59:AJ59"/>
    <mergeCell ref="AK59:AR59"/>
    <mergeCell ref="AS59:AZ59"/>
    <mergeCell ref="B53:I53"/>
    <mergeCell ref="J53:O53"/>
    <mergeCell ref="P53:AY53"/>
    <mergeCell ref="B54:I54"/>
    <mergeCell ref="J54:O54"/>
    <mergeCell ref="P54:AY54"/>
    <mergeCell ref="B51:I51"/>
    <mergeCell ref="J51:O51"/>
    <mergeCell ref="P51:AY51"/>
    <mergeCell ref="B52:I52"/>
    <mergeCell ref="J52:O52"/>
    <mergeCell ref="P52:AY52"/>
    <mergeCell ref="B46:Y46"/>
    <mergeCell ref="Z46:AB46"/>
    <mergeCell ref="AC46:AJ46"/>
    <mergeCell ref="AK46:AR46"/>
    <mergeCell ref="AS46:AZ46"/>
    <mergeCell ref="B47:Y47"/>
    <mergeCell ref="Z47:AB47"/>
    <mergeCell ref="AC47:AJ47"/>
    <mergeCell ref="AK47:AR47"/>
    <mergeCell ref="AS47:AZ47"/>
    <mergeCell ref="B44:Y44"/>
    <mergeCell ref="Z44:AB44"/>
    <mergeCell ref="AC44:AJ44"/>
    <mergeCell ref="AK44:AR44"/>
    <mergeCell ref="AS44:AZ44"/>
    <mergeCell ref="B45:Y45"/>
    <mergeCell ref="Z45:AB45"/>
    <mergeCell ref="AC45:AJ45"/>
    <mergeCell ref="AK45:AR45"/>
    <mergeCell ref="AS45:AZ45"/>
    <mergeCell ref="B42:Y42"/>
    <mergeCell ref="Z42:AB42"/>
    <mergeCell ref="AC42:AJ42"/>
    <mergeCell ref="AK42:AR42"/>
    <mergeCell ref="AS42:AZ42"/>
    <mergeCell ref="B43:Y43"/>
    <mergeCell ref="Z43:AB43"/>
    <mergeCell ref="AC43:AJ43"/>
    <mergeCell ref="AK43:AR43"/>
    <mergeCell ref="AS43:AZ43"/>
    <mergeCell ref="B40:Y41"/>
    <mergeCell ref="Z40:AB41"/>
    <mergeCell ref="AC40:AZ40"/>
    <mergeCell ref="AC41:AJ41"/>
    <mergeCell ref="AK41:AR41"/>
    <mergeCell ref="AS41:AZ41"/>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B33:Y33"/>
    <mergeCell ref="Z33:AB33"/>
    <mergeCell ref="AC33:AJ33"/>
    <mergeCell ref="AK33:AR33"/>
    <mergeCell ref="AS33:AZ33"/>
    <mergeCell ref="AK30:AR30"/>
    <mergeCell ref="AS30:AZ30"/>
    <mergeCell ref="B31:Y31"/>
    <mergeCell ref="Z31:AB31"/>
    <mergeCell ref="AC31:AJ31"/>
    <mergeCell ref="AK31:AR31"/>
    <mergeCell ref="AS31:AZ31"/>
    <mergeCell ref="B29:Y29"/>
    <mergeCell ref="Z29:AB29"/>
    <mergeCell ref="AC29:AJ29"/>
    <mergeCell ref="B30:Y30"/>
    <mergeCell ref="Z30:AB30"/>
    <mergeCell ref="AC30:AJ30"/>
    <mergeCell ref="B27:Y27"/>
    <mergeCell ref="Z27:AB27"/>
    <mergeCell ref="AC27:AJ27"/>
    <mergeCell ref="AK27:AR27"/>
    <mergeCell ref="AS27:AZ27"/>
    <mergeCell ref="B28:Y28"/>
    <mergeCell ref="Z28:AB28"/>
    <mergeCell ref="AC28:AJ28"/>
    <mergeCell ref="AK28:AR28"/>
    <mergeCell ref="AS28:AZ28"/>
    <mergeCell ref="B22:AZ22"/>
    <mergeCell ref="B24:Y26"/>
    <mergeCell ref="Z24:AB26"/>
    <mergeCell ref="AC24:AZ24"/>
    <mergeCell ref="AC25:AJ26"/>
    <mergeCell ref="AK25:AR26"/>
    <mergeCell ref="AS25:AZ26"/>
    <mergeCell ref="B19:Y19"/>
    <mergeCell ref="Z19:AB19"/>
    <mergeCell ref="AC19:AJ19"/>
    <mergeCell ref="AK19:AR19"/>
    <mergeCell ref="AS19:AZ19"/>
    <mergeCell ref="B20:Y20"/>
    <mergeCell ref="Z20:AB20"/>
    <mergeCell ref="AC20:AJ20"/>
    <mergeCell ref="AK20:AR20"/>
    <mergeCell ref="AS20:AZ20"/>
    <mergeCell ref="B17:Y17"/>
    <mergeCell ref="Z17:AB17"/>
    <mergeCell ref="AC17:AJ17"/>
    <mergeCell ref="AK17:AR17"/>
    <mergeCell ref="AS17:AZ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3:Y13"/>
    <mergeCell ref="Z13:AB13"/>
    <mergeCell ref="AC13:AJ13"/>
    <mergeCell ref="AK13:AR13"/>
    <mergeCell ref="AS13:AZ13"/>
    <mergeCell ref="B14:Y14"/>
    <mergeCell ref="Z14:AB14"/>
    <mergeCell ref="AC14:AJ14"/>
    <mergeCell ref="AK14:AR14"/>
    <mergeCell ref="AS14:AZ14"/>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s>
  <printOptions/>
  <pageMargins left="0.7086614173228347" right="0.7086614173228347" top="0.7480314960629921" bottom="0.7480314960629921" header="0.31496062992125984" footer="0.31496062992125984"/>
  <pageSetup fitToHeight="2" orientation="landscape" paperSize="9" scale="66"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ekon-6</cp:lastModifiedBy>
  <cp:lastPrinted>2022-01-19T09:35:22Z</cp:lastPrinted>
  <dcterms:created xsi:type="dcterms:W3CDTF">2011-01-11T10:25:48Z</dcterms:created>
  <dcterms:modified xsi:type="dcterms:W3CDTF">2022-01-19T09:35:25Z</dcterms:modified>
  <cp:category/>
  <cp:version/>
  <cp:contentType/>
  <cp:contentStatus/>
</cp:coreProperties>
</file>